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na-meteo\EMS Software\Programs\Shift Plan\data\MET\export\query 12.2026 from 13.10.2026 14_50_35\"/>
    </mc:Choice>
  </mc:AlternateContent>
  <xr:revisionPtr revIDLastSave="0" documentId="13_ncr:1_{5379B363-E766-4069-8EBC-93F6F416A731}" xr6:coauthVersionLast="36" xr6:coauthVersionMax="45" xr10:uidLastSave="{00000000-0000-0000-0000-000000000000}"/>
  <bookViews>
    <workbookView xWindow="5895" yWindow="510" windowWidth="19395" windowHeight="13785" xr2:uid="{00000000-000D-0000-FFFF-FFFF00000000}"/>
  </bookViews>
  <sheets>
    <sheet name="Plan der service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 s="1"/>
  <c r="C7" i="1" l="1"/>
  <c r="Z6" i="1"/>
  <c r="AA6" i="1" s="1"/>
  <c r="D7" i="1" l="1"/>
  <c r="Z7" i="1"/>
  <c r="AA7" i="1" s="1"/>
  <c r="C8" i="1"/>
  <c r="D8" i="1" l="1"/>
  <c r="Z8" i="1"/>
  <c r="AA8" i="1" s="1"/>
  <c r="C9" i="1"/>
  <c r="D9" i="1" l="1"/>
  <c r="Z9" i="1"/>
  <c r="AA9" i="1" s="1"/>
  <c r="C10" i="1"/>
  <c r="D10" i="1" s="1"/>
  <c r="C11" i="1" l="1"/>
  <c r="Z10" i="1"/>
  <c r="AA10" i="1" s="1"/>
  <c r="Z11" i="1" l="1"/>
  <c r="AA11" i="1" s="1"/>
  <c r="C12" i="1"/>
  <c r="D11" i="1"/>
  <c r="Z12" i="1" l="1"/>
  <c r="AA12" i="1" s="1"/>
  <c r="D12" i="1"/>
  <c r="C13" i="1"/>
  <c r="Z13" i="1" l="1"/>
  <c r="AA13" i="1" s="1"/>
  <c r="C14" i="1"/>
  <c r="D13" i="1"/>
  <c r="Z14" i="1" l="1"/>
  <c r="AA14" i="1" s="1"/>
  <c r="D14" i="1"/>
  <c r="C15" i="1"/>
  <c r="Z15" i="1" l="1"/>
  <c r="AA15" i="1" s="1"/>
  <c r="C16" i="1"/>
  <c r="D15" i="1"/>
  <c r="Z16" i="1" l="1"/>
  <c r="AA16" i="1" s="1"/>
  <c r="D16" i="1"/>
  <c r="C17" i="1"/>
  <c r="Z17" i="1" l="1"/>
  <c r="AA17" i="1" s="1"/>
  <c r="C18" i="1"/>
  <c r="D17" i="1"/>
  <c r="Z18" i="1" l="1"/>
  <c r="AA18" i="1" s="1"/>
  <c r="C19" i="1"/>
  <c r="D18" i="1"/>
  <c r="Z19" i="1" l="1"/>
  <c r="AA19" i="1" s="1"/>
  <c r="C20" i="1"/>
  <c r="D19" i="1"/>
  <c r="Z20" i="1" l="1"/>
  <c r="AA20" i="1" s="1"/>
  <c r="D20" i="1"/>
  <c r="C21" i="1"/>
  <c r="Z21" i="1" l="1"/>
  <c r="AA21" i="1" s="1"/>
  <c r="C22" i="1"/>
  <c r="D21" i="1"/>
  <c r="Z22" i="1" l="1"/>
  <c r="AA22" i="1" s="1"/>
  <c r="D22" i="1"/>
  <c r="C23" i="1"/>
  <c r="Z23" i="1" l="1"/>
  <c r="AA23" i="1" s="1"/>
  <c r="D23" i="1"/>
  <c r="C24" i="1"/>
  <c r="Z24" i="1" l="1"/>
  <c r="AA24" i="1" s="1"/>
  <c r="D24" i="1"/>
  <c r="C25" i="1"/>
  <c r="Z25" i="1" l="1"/>
  <c r="AA25" i="1" s="1"/>
  <c r="D25" i="1"/>
  <c r="C26" i="1"/>
  <c r="Z26" i="1" l="1"/>
  <c r="AA26" i="1" s="1"/>
  <c r="D26" i="1"/>
  <c r="C27" i="1"/>
  <c r="Z27" i="1" l="1"/>
  <c r="AA27" i="1" s="1"/>
  <c r="D27" i="1"/>
  <c r="C28" i="1"/>
  <c r="Z28" i="1" l="1"/>
  <c r="AA28" i="1" s="1"/>
  <c r="C29" i="1"/>
  <c r="D28" i="1"/>
  <c r="Z29" i="1" l="1"/>
  <c r="AA29" i="1" s="1"/>
  <c r="D29" i="1"/>
  <c r="C30" i="1"/>
  <c r="Z30" i="1" l="1"/>
  <c r="AA30" i="1" s="1"/>
  <c r="C31" i="1"/>
  <c r="D30" i="1"/>
  <c r="Z31" i="1" l="1"/>
  <c r="AA31" i="1" s="1"/>
  <c r="D31" i="1"/>
  <c r="C32" i="1"/>
  <c r="Z32" i="1" l="1"/>
  <c r="AA32" i="1" s="1"/>
  <c r="C33" i="1"/>
  <c r="D32" i="1"/>
  <c r="Z33" i="1" l="1"/>
  <c r="AA33" i="1" s="1"/>
  <c r="C34" i="1"/>
  <c r="D33" i="1"/>
  <c r="Z34" i="1" l="1"/>
  <c r="AA34" i="1" s="1"/>
  <c r="D34" i="1"/>
  <c r="C35" i="1"/>
  <c r="Z35" i="1" l="1"/>
  <c r="AA35" i="1" s="1"/>
  <c r="D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Adnan Ceman</author>
  </authors>
  <commentList>
    <comment ref="H14" authorId="0" shapeId="0" xr:uid="{FF16F3EE-84E7-4258-8837-F2C1B6F89E5B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I14" authorId="0" shapeId="0" xr:uid="{9D84B7F7-5CB1-46AD-89E0-D8C34D696CE3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J14" authorId="0" shapeId="0" xr:uid="{AA423C89-37DF-44FA-96DD-86988E0DA476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P14" authorId="0" shapeId="0" xr:uid="{2F6A4C2A-13A2-4918-B943-834739A2FAEF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R14" authorId="0" shapeId="0" xr:uid="{2A4335B3-7DB0-4FD3-AAC3-ABA130345009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H15" authorId="0" shapeId="0" xr:uid="{141AA1FF-C4B6-4F3F-8A95-3A9DAC1FE6DD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I15" authorId="0" shapeId="0" xr:uid="{A5A3D3DF-5845-40EF-8D3A-B7C834950816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J15" authorId="0" shapeId="0" xr:uid="{06D0C4E8-A7A4-49BB-96E7-08721A03BC3E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P15" authorId="0" shapeId="0" xr:uid="{A67BADEE-AF15-404A-9247-9298845000C4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R15" authorId="0" shapeId="0" xr:uid="{A884C34F-43AD-49CF-BDA8-42A2C8A91297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H16" authorId="0" shapeId="0" xr:uid="{A5A7C798-0950-4363-9DA1-D57FC0681B27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I16" authorId="0" shapeId="0" xr:uid="{A1F16A23-86F3-4268-93C2-0CBA19D9ACBC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J16" authorId="0" shapeId="0" xr:uid="{EF0DFED9-A7F9-40B7-B1B3-CDF6F0606272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P16" authorId="0" shapeId="0" xr:uid="{BABCFE88-105C-4251-B765-2374263A182C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R16" authorId="0" shapeId="0" xr:uid="{F5FA9AD7-25A6-4089-A73A-2E6BF04CCA1D}">
      <text>
        <r>
          <rPr>
            <b/>
            <sz val="9"/>
            <color indexed="81"/>
            <rFont val="Tahoma"/>
            <charset val="1"/>
          </rPr>
          <t>AWOS Training</t>
        </r>
      </text>
    </comment>
    <comment ref="L17" authorId="0" shapeId="0" xr:uid="{AE72B13A-872F-468E-A6E9-13FA7D97A0AA}">
      <text>
        <r>
          <rPr>
            <b/>
            <sz val="9"/>
            <color indexed="81"/>
            <rFont val="Tahoma"/>
            <family val="2"/>
          </rPr>
          <t>ManMet</t>
        </r>
      </text>
    </comment>
    <comment ref="M17" authorId="0" shapeId="0" xr:uid="{B803B129-5FE1-463A-B430-D2C3A58FA103}">
      <text>
        <r>
          <rPr>
            <b/>
            <sz val="9"/>
            <color indexed="81"/>
            <rFont val="Tahoma"/>
            <family val="2"/>
          </rPr>
          <t>ManMet</t>
        </r>
      </text>
    </comment>
    <comment ref="G18" authorId="0" shapeId="0" xr:uid="{CA853CD6-1AFE-44DB-98AE-B0497B9248E3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H18" authorId="0" shapeId="0" xr:uid="{ADBE51D5-B891-4038-B38F-D7E01092F481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I18" authorId="0" shapeId="0" xr:uid="{E51910CD-E428-432A-ADCA-88C1056B3F7D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J18" authorId="0" shapeId="0" xr:uid="{B5C01E0E-485C-45B0-BF63-22567E2A3C4E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K18" authorId="0" shapeId="0" xr:uid="{1F154A6D-A354-407B-909E-5C919CE5BE9F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L18" authorId="0" shapeId="0" xr:uid="{38B187FC-C658-4D01-9610-2C5C30262FE8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M18" authorId="0" shapeId="0" xr:uid="{50BDAB97-C7F9-4ED2-B8CE-EF902232FDAF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N18" authorId="0" shapeId="0" xr:uid="{28F20401-C626-4252-B94C-09D713187F4D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P18" authorId="0" shapeId="0" xr:uid="{9956FD5D-3D90-4EEC-8C75-56FCA9BB38CD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S18" authorId="0" shapeId="0" xr:uid="{5B3F3DCE-F186-4FF5-9AAF-30834CEEECD9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T18" authorId="0" shapeId="0" xr:uid="{488D2BE2-355F-41ED-B67E-33C025C9D82C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U18" authorId="0" shapeId="0" xr:uid="{D26D09ED-8892-423F-BBCB-6CE304B4610A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X18" authorId="0" shapeId="0" xr:uid="{F54A2BF6-D70D-4693-9BEC-911A82CD20EC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Y18" authorId="0" shapeId="0" xr:uid="{81DE46C2-3997-426F-8020-FF940D307402}">
      <text>
        <r>
          <rPr>
            <b/>
            <sz val="9"/>
            <color indexed="81"/>
            <rFont val="Tahoma"/>
            <family val="2"/>
          </rPr>
          <t>MetOPS Meeting</t>
        </r>
      </text>
    </comment>
    <comment ref="K21" authorId="0" shapeId="0" xr:uid="{B5E8CD50-97BF-49AE-9BC7-C96C1DB103B7}">
      <text>
        <r>
          <rPr>
            <b/>
            <sz val="9"/>
            <color indexed="81"/>
            <rFont val="Tahoma"/>
            <family val="2"/>
          </rPr>
          <t>Met Alliance Board f2f Meeting Offenbach</t>
        </r>
      </text>
    </comment>
    <comment ref="M21" authorId="0" shapeId="0" xr:uid="{BF9FAEA3-EC80-47DB-811E-CFF98CF1F083}">
      <text>
        <r>
          <rPr>
            <b/>
            <sz val="9"/>
            <color indexed="81"/>
            <rFont val="Tahoma"/>
            <family val="2"/>
          </rPr>
          <t>Room42</t>
        </r>
      </text>
    </comment>
    <comment ref="P21" authorId="0" shapeId="0" xr:uid="{8D05269F-20DB-499D-811B-92C410CD8486}">
      <text>
        <r>
          <rPr>
            <b/>
            <sz val="9"/>
            <color indexed="81"/>
            <rFont val="Tahoma"/>
            <family val="2"/>
          </rPr>
          <t>Training Officer</t>
        </r>
      </text>
    </comment>
    <comment ref="P22" authorId="0" shapeId="0" xr:uid="{D59D9436-28D9-41FE-8AD5-ECC882C192CA}">
      <text>
        <r>
          <rPr>
            <b/>
            <sz val="9"/>
            <color indexed="81"/>
            <rFont val="Tahoma"/>
            <family val="2"/>
          </rPr>
          <t>Training Officer</t>
        </r>
      </text>
    </comment>
    <comment ref="G23" authorId="0" shapeId="0" xr:uid="{FAA5696F-3746-41FA-965A-5A4CD0F7578F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H23" authorId="0" shapeId="0" xr:uid="{275F8BAF-4152-42B6-B5E5-DB5F7CC9EBD5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I23" authorId="0" shapeId="0" xr:uid="{2065CD8E-763B-4FEE-BF64-936C83473E9A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J23" authorId="0" shapeId="0" xr:uid="{5B0919F0-33A5-4D15-8A0A-1AC676A05551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P23" authorId="0" shapeId="0" xr:uid="{98B7B111-4FCA-4D41-A232-51698C25E8F1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R23" authorId="0" shapeId="0" xr:uid="{1F1B9294-7A45-4D5A-9AC2-F7D905126CC2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S23" authorId="0" shapeId="0" xr:uid="{8C2EAEF3-7FC6-42B4-A145-691C532BA2A8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T23" authorId="0" shapeId="0" xr:uid="{B178FB28-01A4-4200-B426-84B9BF5AB1A2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U23" authorId="0" shapeId="0" xr:uid="{57688219-B650-4E19-A81C-AF3EA675388D}">
      <text>
        <r>
          <rPr>
            <b/>
            <sz val="9"/>
            <color indexed="81"/>
            <rFont val="Tahoma"/>
            <family val="2"/>
          </rPr>
          <t>Winter Workshop</t>
        </r>
      </text>
    </comment>
    <comment ref="G25" authorId="0" shapeId="0" xr:uid="{1213D8DF-A1DA-420A-9DC3-A4726A8B7548}">
      <text>
        <r>
          <rPr>
            <b/>
            <sz val="9"/>
            <color indexed="81"/>
            <rFont val="Tahoma"/>
            <family val="2"/>
          </rPr>
          <t>Yearly Risk Assessment &amp; Mitigation</t>
        </r>
      </text>
    </comment>
    <comment ref="U25" authorId="0" shapeId="0" xr:uid="{29C75C56-1306-4C87-9D37-01E54CAB2332}">
      <text>
        <r>
          <rPr>
            <b/>
            <sz val="9"/>
            <color indexed="81"/>
            <rFont val="Tahoma"/>
            <family val="2"/>
          </rPr>
          <t>Yearly Risk Assessment &amp; Mitigation</t>
        </r>
      </text>
    </comment>
    <comment ref="I28" authorId="0" shapeId="0" xr:uid="{749930A6-9CCD-4521-8AA2-C6765DED94F9}">
      <text>
        <r>
          <rPr>
            <b/>
            <sz val="9"/>
            <color indexed="81"/>
            <rFont val="Tahoma"/>
            <family val="2"/>
          </rPr>
          <t>Fachseminar Flugmet (DWD-Offenbach)</t>
        </r>
      </text>
    </comment>
    <comment ref="O28" authorId="0" shapeId="0" xr:uid="{8A2EFD43-61D8-462B-9980-0F040EADE0F0}">
      <text>
        <r>
          <rPr>
            <b/>
            <sz val="9"/>
            <color indexed="81"/>
            <rFont val="Tahoma"/>
            <family val="2"/>
          </rPr>
          <t>Fachseminar Flugmet (DWD-Offenbach)</t>
        </r>
      </text>
    </comment>
    <comment ref="S30" authorId="0" shapeId="0" xr:uid="{C37DD450-81E4-44B6-96FD-B70F30E78B81}">
      <text>
        <r>
          <rPr>
            <b/>
            <sz val="9"/>
            <color indexed="81"/>
            <rFont val="Tahoma"/>
            <family val="2"/>
          </rPr>
          <t>EUMETNET Assembly virtual</t>
        </r>
      </text>
    </comment>
    <comment ref="L31" authorId="0" shapeId="0" xr:uid="{B8BADD0F-C6E9-4C14-860F-00982EEB5D9B}">
      <text>
        <r>
          <rPr>
            <b/>
            <sz val="9"/>
            <color indexed="81"/>
            <rFont val="Tahoma"/>
            <family val="2"/>
          </rPr>
          <t>Fachforum Flugwetter DWD (online)</t>
        </r>
      </text>
    </comment>
    <comment ref="M31" authorId="0" shapeId="0" xr:uid="{3B0726BD-1194-40C1-B055-CDBB46AE8249}">
      <text>
        <r>
          <rPr>
            <b/>
            <sz val="9"/>
            <color indexed="81"/>
            <rFont val="Tahoma"/>
            <family val="2"/>
          </rPr>
          <t>Fachforum Flugwetter DWD (online)</t>
        </r>
      </text>
    </comment>
  </commentList>
</comments>
</file>

<file path=xl/sharedStrings.xml><?xml version="1.0" encoding="utf-8"?>
<sst xmlns="http://schemas.openxmlformats.org/spreadsheetml/2006/main" count="663" uniqueCount="63">
  <si>
    <t>mar</t>
  </si>
  <si>
    <t>mer</t>
  </si>
  <si>
    <t>jeu</t>
  </si>
  <si>
    <t>ven</t>
  </si>
  <si>
    <t>sam</t>
  </si>
  <si>
    <t>dim</t>
  </si>
  <si>
    <t>lun</t>
  </si>
  <si>
    <t>w</t>
  </si>
  <si>
    <t>sa</t>
  </si>
  <si>
    <t>su</t>
  </si>
  <si>
    <t>Validity:</t>
  </si>
  <si>
    <t>Agent:</t>
  </si>
  <si>
    <t>01.11.2026</t>
  </si>
  <si>
    <t>ACN</t>
  </si>
  <si>
    <t>autogenerated by Shift Plan 1.6.6</t>
  </si>
  <si>
    <t>Plan de service pour Novembre 2026</t>
  </si>
  <si>
    <t>f</t>
  </si>
  <si>
    <t>JBS</t>
  </si>
  <si>
    <t>JBR</t>
  </si>
  <si>
    <t>TFE</t>
  </si>
  <si>
    <t>JNM</t>
  </si>
  <si>
    <t>LCO</t>
  </si>
  <si>
    <t>DAS</t>
  </si>
  <si>
    <t>BBE</t>
  </si>
  <si>
    <t>GCL</t>
  </si>
  <si>
    <t>KEGL</t>
  </si>
  <si>
    <t>DKS</t>
  </si>
  <si>
    <t>MKR</t>
  </si>
  <si>
    <t>FLZ</t>
  </si>
  <si>
    <t>LMS</t>
  </si>
  <si>
    <t>EMS</t>
  </si>
  <si>
    <t>XPO</t>
  </si>
  <si>
    <t>AFH</t>
  </si>
  <si>
    <t>NGS</t>
  </si>
  <si>
    <t>CLKN</t>
  </si>
  <si>
    <t>LSK</t>
  </si>
  <si>
    <t>-</t>
  </si>
  <si>
    <t>D2</t>
  </si>
  <si>
    <t>D1</t>
  </si>
  <si>
    <t>N</t>
  </si>
  <si>
    <t>NO</t>
  </si>
  <si>
    <t>MO+</t>
  </si>
  <si>
    <t>AO+</t>
  </si>
  <si>
    <t>M+</t>
  </si>
  <si>
    <t>C</t>
  </si>
  <si>
    <t>JP</t>
  </si>
  <si>
    <t>MO+s</t>
  </si>
  <si>
    <t>A+</t>
  </si>
  <si>
    <t>L</t>
  </si>
  <si>
    <t>JK</t>
  </si>
  <si>
    <t>STBY</t>
  </si>
  <si>
    <t>JPs</t>
  </si>
  <si>
    <t>Plan</t>
  </si>
  <si>
    <t>AO+s</t>
  </si>
  <si>
    <t>JS</t>
  </si>
  <si>
    <t>JSs</t>
  </si>
  <si>
    <t>JB</t>
  </si>
  <si>
    <t>M+s</t>
  </si>
  <si>
    <t>JV+</t>
  </si>
  <si>
    <t>JV</t>
  </si>
  <si>
    <t>Ls</t>
  </si>
  <si>
    <t>CET</t>
  </si>
  <si>
    <t>D1s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</si>
</sst>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  <charset val="1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12"/>
      <name val="Arial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8C8FF"/>
        <bgColor indexed="64"/>
      </patternFill>
    </fill>
    <fill>
      <patternFill patternType="solid">
        <fgColor rgb="FFF5B59E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80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8040"/>
        <bgColor indexed="64"/>
      </patternFill>
    </fill>
    <fill>
      <patternFill patternType="solid">
        <fgColor rgb="FF4040FF"/>
        <bgColor indexed="64"/>
      </patternFill>
    </fill>
    <fill>
      <patternFill patternType="solid">
        <fgColor rgb="FF00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/>
      <top/>
      <bottom style="dotted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1" applyFont="1" applyFill="1" applyBorder="1" applyAlignment="1">
      <alignment horizontal="center"/>
    </xf>
    <xf numFmtId="0" fontId="1" fillId="0" borderId="0" xfId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7" fillId="0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14" fontId="0" fillId="0" borderId="0" xfId="0" applyNumberFormat="1" applyAlignment="1">
      <alignment horizontal="right"/>
    </xf>
    <xf numFmtId="0" fontId="1" fillId="3" borderId="0" xfId="1" applyFill="1" applyBorder="1"/>
    <xf numFmtId="0" fontId="2" fillId="3" borderId="0" xfId="1" applyFont="1" applyFill="1" applyBorder="1" applyAlignment="1">
      <alignment horizontal="center"/>
    </xf>
    <xf numFmtId="0" fontId="0" fillId="3" borderId="0" xfId="0" applyFill="1" applyBorder="1"/>
    <xf numFmtId="0" fontId="1" fillId="3" borderId="0" xfId="1" applyFill="1" applyBorder="1" applyAlignment="1">
      <alignment horizontal="center"/>
    </xf>
    <xf numFmtId="0" fontId="3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/>
    </xf>
    <xf numFmtId="165" fontId="0" fillId="0" borderId="0" xfId="0" applyNumberForma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" fillId="5" borderId="6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9" borderId="5" xfId="1" applyFont="1" applyFill="1" applyBorder="1" applyAlignment="1">
      <alignment horizontal="center" vertical="center"/>
    </xf>
    <xf numFmtId="0" fontId="3" fillId="10" borderId="5" xfId="1" applyFont="1" applyFill="1" applyBorder="1" applyAlignment="1">
      <alignment horizontal="center" vertical="center"/>
    </xf>
    <xf numFmtId="0" fontId="3" fillId="11" borderId="5" xfId="1" applyFont="1" applyFill="1" applyBorder="1" applyAlignment="1">
      <alignment horizontal="center" vertical="center"/>
    </xf>
    <xf numFmtId="0" fontId="3" fillId="12" borderId="5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3" fillId="6" borderId="0" xfId="1" applyFont="1" applyFill="1" applyBorder="1" applyAlignment="1">
      <alignment horizontal="center" vertical="center"/>
    </xf>
    <xf numFmtId="0" fontId="3" fillId="10" borderId="0" xfId="1" applyFont="1" applyFill="1" applyBorder="1" applyAlignment="1">
      <alignment horizontal="center" vertical="center"/>
    </xf>
    <xf numFmtId="0" fontId="3" fillId="13" borderId="5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3" fillId="14" borderId="5" xfId="1" applyFont="1" applyFill="1" applyBorder="1" applyAlignment="1">
      <alignment horizontal="center" vertical="center"/>
    </xf>
  </cellXfs>
  <cellStyles count="5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1" xr:uid="{00000000-0005-0000-0000-000004000000}"/>
  </cellStyles>
  <dxfs count="5">
    <dxf>
      <border>
        <left style="thin">
          <color rgb="FFFF0000"/>
        </left>
        <right style="thin">
          <color rgb="FFFF0000"/>
        </right>
        <vertical/>
        <horizontal/>
      </border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  <border>
        <left/>
        <right/>
        <top/>
        <bottom/>
        <vertical/>
        <horizontal/>
      </border>
    </dxf>
    <dxf>
      <font>
        <color rgb="FFFF0000"/>
      </font>
      <fill>
        <patternFill>
          <bgColor rgb="FFFFFF00"/>
        </patternFill>
      </fill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99FF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"/>
  <sheetViews>
    <sheetView tabSelected="1" topLeftCell="B31" workbookViewId="0">
      <selection activeCell="C53" sqref="C53"/>
    </sheetView>
  </sheetViews>
  <sheetFormatPr defaultRowHeight="15" x14ac:dyDescent="0.25"/>
  <cols>
    <col min="1" max="1" width="4" style="10" hidden="1" customWidth="1"/>
    <col min="2" max="2" width="0.85546875" customWidth="1"/>
    <col min="3" max="3" width="10.140625" bestFit="1" customWidth="1"/>
    <col min="4" max="4" width="4.5703125" style="7" bestFit="1" customWidth="1"/>
    <col min="5" max="5" width="0.42578125" customWidth="1"/>
    <col min="25" max="25" width="0.42578125" customWidth="1"/>
    <col min="26" max="26" width="10.140625" bestFit="1" customWidth="1"/>
    <col min="27" max="27" width="4.5703125" bestFit="1" customWidth="1"/>
    <col min="28" max="28" width="0.85546875" customWidth="1"/>
  </cols>
  <sheetData>
    <row r="1" spans="1:29" x14ac:dyDescent="0.25">
      <c r="C1" s="5"/>
      <c r="F1" s="23" t="s">
        <v>14</v>
      </c>
      <c r="G1" s="23"/>
    </row>
    <row r="2" spans="1:29" s="3" customFormat="1" ht="23.25" x14ac:dyDescent="0.35">
      <c r="A2" s="11"/>
      <c r="D2" s="4"/>
      <c r="F2" s="20" t="s">
        <v>15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2"/>
      <c r="Y2" s="9"/>
    </row>
    <row r="3" spans="1:29" s="3" customFormat="1" ht="4.5" customHeight="1" x14ac:dyDescent="0.25">
      <c r="A3" s="11"/>
      <c r="D3" s="4"/>
    </row>
    <row r="4" spans="1:29" x14ac:dyDescent="0.25">
      <c r="A4" s="11"/>
      <c r="B4" s="3"/>
      <c r="C4" s="3"/>
      <c r="D4" s="4"/>
      <c r="E4" s="2"/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13</v>
      </c>
      <c r="N4" s="1" t="s">
        <v>24</v>
      </c>
      <c r="O4" s="1" t="s">
        <v>25</v>
      </c>
      <c r="P4" s="1" t="s">
        <v>26</v>
      </c>
      <c r="Q4" s="1" t="s">
        <v>27</v>
      </c>
      <c r="R4" s="1" t="s">
        <v>28</v>
      </c>
      <c r="S4" s="1" t="s">
        <v>29</v>
      </c>
      <c r="T4" s="1" t="s">
        <v>30</v>
      </c>
      <c r="U4" s="1" t="s">
        <v>31</v>
      </c>
      <c r="V4" s="1" t="s">
        <v>32</v>
      </c>
      <c r="W4" s="1" t="s">
        <v>33</v>
      </c>
      <c r="X4" s="1" t="s">
        <v>34</v>
      </c>
      <c r="Y4" s="1" t="s">
        <v>35</v>
      </c>
      <c r="Z4" s="3"/>
      <c r="AA4" s="3"/>
      <c r="AB4" s="3"/>
    </row>
    <row r="5" spans="1:29" ht="2.25" customHeight="1" x14ac:dyDescent="0.25">
      <c r="A5" s="11"/>
      <c r="B5" s="3"/>
      <c r="C5" s="3"/>
      <c r="D5" s="4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5"/>
      <c r="W5" s="15"/>
      <c r="X5" s="15"/>
      <c r="Y5" s="15"/>
      <c r="Z5" s="3"/>
      <c r="AA5" s="3"/>
      <c r="AB5" s="3"/>
    </row>
    <row r="6" spans="1:29" x14ac:dyDescent="0.25">
      <c r="A6" s="10" t="s">
        <v>16</v>
      </c>
      <c r="B6" s="3"/>
      <c r="C6" s="19" t="str">
        <f>data!B1</f>
        <v>01.11.2026</v>
      </c>
      <c r="D6" s="4" t="str">
        <f>LOOKUP(WEEKDAY(C6),data!$A$3:$A$9,data!$B$3:$B$9)</f>
        <v>dim</v>
      </c>
      <c r="E6" s="16"/>
      <c r="F6" s="24" t="s">
        <v>36</v>
      </c>
      <c r="G6" s="25" t="s">
        <v>36</v>
      </c>
      <c r="H6" s="25" t="s">
        <v>36</v>
      </c>
      <c r="I6" s="26" t="s">
        <v>36</v>
      </c>
      <c r="J6" s="26" t="s">
        <v>36</v>
      </c>
      <c r="K6" s="26" t="s">
        <v>37</v>
      </c>
      <c r="L6" s="25" t="s">
        <v>36</v>
      </c>
      <c r="M6" s="26" t="s">
        <v>38</v>
      </c>
      <c r="N6" s="26" t="s">
        <v>39</v>
      </c>
      <c r="O6" s="26" t="s">
        <v>36</v>
      </c>
      <c r="P6" s="26" t="s">
        <v>36</v>
      </c>
      <c r="Q6" s="26" t="s">
        <v>40</v>
      </c>
      <c r="R6" s="26" t="s">
        <v>36</v>
      </c>
      <c r="S6" s="26" t="s">
        <v>36</v>
      </c>
      <c r="T6" s="25" t="s">
        <v>36</v>
      </c>
      <c r="U6" s="25" t="s">
        <v>36</v>
      </c>
      <c r="V6" s="26" t="s">
        <v>36</v>
      </c>
      <c r="W6" s="26" t="s">
        <v>41</v>
      </c>
      <c r="X6" s="27" t="s">
        <v>42</v>
      </c>
      <c r="Y6" s="28" t="s">
        <v>36</v>
      </c>
      <c r="Z6" s="19" t="str">
        <f>C6</f>
        <v>01.11.2026</v>
      </c>
      <c r="AA6" s="4" t="str">
        <f>LOOKUP(WEEKDAY(Z6),data!$A$3:$A$9,data!$B$3:$B$9)</f>
        <v>dim</v>
      </c>
      <c r="AB6" s="3"/>
      <c r="AC6" s="3"/>
    </row>
    <row r="7" spans="1:29" x14ac:dyDescent="0.25">
      <c r="A7" s="10" t="s">
        <v>7</v>
      </c>
      <c r="B7" s="3"/>
      <c r="C7" s="19">
        <f>C6+1</f>
        <v>46328</v>
      </c>
      <c r="D7" s="4" t="str">
        <f>LOOKUP(WEEKDAY(C7),data!$A$3:$A$9,data!$B$3:$B$9)</f>
        <v>lun</v>
      </c>
      <c r="E7" s="16"/>
      <c r="F7" s="29" t="s">
        <v>36</v>
      </c>
      <c r="G7" s="30" t="s">
        <v>43</v>
      </c>
      <c r="H7" s="31" t="s">
        <v>44</v>
      </c>
      <c r="I7" s="32" t="s">
        <v>45</v>
      </c>
      <c r="J7" s="30" t="s">
        <v>46</v>
      </c>
      <c r="K7" s="30" t="s">
        <v>47</v>
      </c>
      <c r="L7" s="31" t="s">
        <v>44</v>
      </c>
      <c r="M7" s="30" t="s">
        <v>36</v>
      </c>
      <c r="N7" s="30" t="s">
        <v>39</v>
      </c>
      <c r="O7" s="30" t="s">
        <v>36</v>
      </c>
      <c r="P7" s="30" t="s">
        <v>48</v>
      </c>
      <c r="Q7" s="30" t="s">
        <v>36</v>
      </c>
      <c r="R7" s="30" t="s">
        <v>36</v>
      </c>
      <c r="S7" s="32" t="s">
        <v>45</v>
      </c>
      <c r="T7" s="31" t="s">
        <v>44</v>
      </c>
      <c r="U7" s="31" t="s">
        <v>44</v>
      </c>
      <c r="V7" s="33" t="s">
        <v>49</v>
      </c>
      <c r="W7" s="30" t="s">
        <v>42</v>
      </c>
      <c r="X7" s="34" t="s">
        <v>40</v>
      </c>
      <c r="Y7" s="28" t="s">
        <v>41</v>
      </c>
      <c r="Z7" s="19">
        <f t="shared" ref="Z7:Z35" si="0">C7</f>
        <v>46328</v>
      </c>
      <c r="AA7" s="4" t="str">
        <f>LOOKUP(WEEKDAY(Z7),data!$A$3:$A$9,data!$B$3:$B$9)</f>
        <v>lun</v>
      </c>
      <c r="AB7" s="3"/>
      <c r="AC7" s="3"/>
    </row>
    <row r="8" spans="1:29" x14ac:dyDescent="0.25">
      <c r="A8" s="10" t="s">
        <v>7</v>
      </c>
      <c r="B8" s="3"/>
      <c r="C8" s="19">
        <f t="shared" ref="C8:C26" si="1">C7+1</f>
        <v>46329</v>
      </c>
      <c r="D8" s="4" t="str">
        <f>LOOKUP(WEEKDAY(C8),data!$A$3:$A$9,data!$B$3:$B$9)</f>
        <v>mar</v>
      </c>
      <c r="E8" s="16"/>
      <c r="F8" s="29" t="s">
        <v>36</v>
      </c>
      <c r="G8" s="30" t="s">
        <v>42</v>
      </c>
      <c r="H8" s="31" t="s">
        <v>44</v>
      </c>
      <c r="I8" s="35" t="s">
        <v>50</v>
      </c>
      <c r="J8" s="30" t="s">
        <v>46</v>
      </c>
      <c r="K8" s="30" t="s">
        <v>36</v>
      </c>
      <c r="L8" s="31" t="s">
        <v>44</v>
      </c>
      <c r="M8" s="30" t="s">
        <v>36</v>
      </c>
      <c r="N8" s="30" t="s">
        <v>39</v>
      </c>
      <c r="O8" s="32" t="s">
        <v>45</v>
      </c>
      <c r="P8" s="30" t="s">
        <v>43</v>
      </c>
      <c r="Q8" s="30" t="s">
        <v>36</v>
      </c>
      <c r="R8" s="30" t="s">
        <v>48</v>
      </c>
      <c r="S8" s="30" t="s">
        <v>47</v>
      </c>
      <c r="T8" s="31" t="s">
        <v>44</v>
      </c>
      <c r="U8" s="31" t="s">
        <v>44</v>
      </c>
      <c r="V8" s="33" t="s">
        <v>49</v>
      </c>
      <c r="W8" s="30" t="s">
        <v>36</v>
      </c>
      <c r="X8" s="34" t="s">
        <v>40</v>
      </c>
      <c r="Y8" s="28" t="s">
        <v>41</v>
      </c>
      <c r="Z8" s="19">
        <f t="shared" si="0"/>
        <v>46329</v>
      </c>
      <c r="AA8" s="4" t="str">
        <f>LOOKUP(WEEKDAY(Z8),data!$A$3:$A$9,data!$B$3:$B$9)</f>
        <v>mar</v>
      </c>
      <c r="AB8" s="3"/>
      <c r="AC8" s="3"/>
    </row>
    <row r="9" spans="1:29" x14ac:dyDescent="0.25">
      <c r="A9" s="10" t="s">
        <v>7</v>
      </c>
      <c r="B9" s="3"/>
      <c r="C9" s="19">
        <f t="shared" si="1"/>
        <v>46330</v>
      </c>
      <c r="D9" s="4" t="str">
        <f>LOOKUP(WEEKDAY(C9),data!$A$3:$A$9,data!$B$3:$B$9)</f>
        <v>mer</v>
      </c>
      <c r="E9" s="16"/>
      <c r="F9" s="29" t="s">
        <v>36</v>
      </c>
      <c r="G9" s="35" t="s">
        <v>50</v>
      </c>
      <c r="H9" s="31" t="s">
        <v>44</v>
      </c>
      <c r="I9" s="30" t="s">
        <v>36</v>
      </c>
      <c r="J9" s="32" t="s">
        <v>51</v>
      </c>
      <c r="K9" s="32" t="s">
        <v>45</v>
      </c>
      <c r="L9" s="31" t="s">
        <v>44</v>
      </c>
      <c r="M9" s="36" t="s">
        <v>52</v>
      </c>
      <c r="N9" s="30" t="s">
        <v>36</v>
      </c>
      <c r="O9" s="30" t="s">
        <v>43</v>
      </c>
      <c r="P9" s="30" t="s">
        <v>48</v>
      </c>
      <c r="Q9" s="30" t="s">
        <v>36</v>
      </c>
      <c r="R9" s="30" t="s">
        <v>47</v>
      </c>
      <c r="S9" s="30" t="s">
        <v>36</v>
      </c>
      <c r="T9" s="30" t="s">
        <v>39</v>
      </c>
      <c r="U9" s="31" t="s">
        <v>44</v>
      </c>
      <c r="V9" s="33" t="s">
        <v>49</v>
      </c>
      <c r="W9" s="30" t="s">
        <v>41</v>
      </c>
      <c r="X9" s="34" t="s">
        <v>40</v>
      </c>
      <c r="Y9" s="28" t="s">
        <v>42</v>
      </c>
      <c r="Z9" s="19">
        <f t="shared" si="0"/>
        <v>46330</v>
      </c>
      <c r="AA9" s="4" t="str">
        <f>LOOKUP(WEEKDAY(Z9),data!$A$3:$A$9,data!$B$3:$B$9)</f>
        <v>mer</v>
      </c>
      <c r="AB9" s="3"/>
      <c r="AC9" s="3"/>
    </row>
    <row r="10" spans="1:29" x14ac:dyDescent="0.25">
      <c r="A10" s="10" t="s">
        <v>7</v>
      </c>
      <c r="B10" s="3"/>
      <c r="C10" s="19">
        <f t="shared" si="1"/>
        <v>46331</v>
      </c>
      <c r="D10" s="4" t="str">
        <f>LOOKUP(WEEKDAY(C10),data!$A$3:$A$9,data!$B$3:$B$9)</f>
        <v>jeu</v>
      </c>
      <c r="E10" s="16"/>
      <c r="F10" s="29" t="s">
        <v>36</v>
      </c>
      <c r="G10" s="30" t="s">
        <v>36</v>
      </c>
      <c r="H10" s="31" t="s">
        <v>44</v>
      </c>
      <c r="I10" s="30" t="s">
        <v>43</v>
      </c>
      <c r="J10" s="30" t="s">
        <v>53</v>
      </c>
      <c r="K10" s="30" t="s">
        <v>41</v>
      </c>
      <c r="L10" s="31" t="s">
        <v>44</v>
      </c>
      <c r="M10" s="30" t="s">
        <v>36</v>
      </c>
      <c r="N10" s="30" t="s">
        <v>36</v>
      </c>
      <c r="O10" s="35" t="s">
        <v>50</v>
      </c>
      <c r="P10" s="30" t="s">
        <v>47</v>
      </c>
      <c r="Q10" s="30" t="s">
        <v>36</v>
      </c>
      <c r="R10" s="30" t="s">
        <v>36</v>
      </c>
      <c r="S10" s="30" t="s">
        <v>48</v>
      </c>
      <c r="T10" s="30" t="s">
        <v>39</v>
      </c>
      <c r="U10" s="31" t="s">
        <v>44</v>
      </c>
      <c r="V10" s="33" t="s">
        <v>49</v>
      </c>
      <c r="W10" s="30" t="s">
        <v>42</v>
      </c>
      <c r="X10" s="34" t="s">
        <v>36</v>
      </c>
      <c r="Y10" s="28" t="s">
        <v>40</v>
      </c>
      <c r="Z10" s="19">
        <f t="shared" si="0"/>
        <v>46331</v>
      </c>
      <c r="AA10" s="4" t="str">
        <f>LOOKUP(WEEKDAY(Z10),data!$A$3:$A$9,data!$B$3:$B$9)</f>
        <v>jeu</v>
      </c>
      <c r="AB10" s="3"/>
      <c r="AC10" s="3"/>
    </row>
    <row r="11" spans="1:29" x14ac:dyDescent="0.25">
      <c r="A11" s="10" t="s">
        <v>7</v>
      </c>
      <c r="B11" s="3"/>
      <c r="C11" s="19">
        <f t="shared" si="1"/>
        <v>46332</v>
      </c>
      <c r="D11" s="4" t="str">
        <f>LOOKUP(WEEKDAY(C11),data!$A$3:$A$9,data!$B$3:$B$9)</f>
        <v>ven</v>
      </c>
      <c r="E11" s="16"/>
      <c r="F11" s="29" t="s">
        <v>36</v>
      </c>
      <c r="G11" s="30" t="s">
        <v>41</v>
      </c>
      <c r="H11" s="31" t="s">
        <v>44</v>
      </c>
      <c r="I11" s="31" t="s">
        <v>44</v>
      </c>
      <c r="J11" s="30" t="s">
        <v>53</v>
      </c>
      <c r="K11" s="37" t="s">
        <v>47</v>
      </c>
      <c r="L11" s="31" t="s">
        <v>44</v>
      </c>
      <c r="M11" s="30" t="s">
        <v>36</v>
      </c>
      <c r="N11" s="38" t="s">
        <v>45</v>
      </c>
      <c r="O11" s="30" t="s">
        <v>36</v>
      </c>
      <c r="P11" s="30" t="s">
        <v>36</v>
      </c>
      <c r="Q11" s="31" t="s">
        <v>44</v>
      </c>
      <c r="R11" s="30" t="s">
        <v>48</v>
      </c>
      <c r="S11" s="30" t="s">
        <v>43</v>
      </c>
      <c r="T11" s="30" t="s">
        <v>39</v>
      </c>
      <c r="U11" s="31" t="s">
        <v>44</v>
      </c>
      <c r="V11" s="33" t="s">
        <v>49</v>
      </c>
      <c r="W11" s="30" t="s">
        <v>42</v>
      </c>
      <c r="X11" s="34" t="s">
        <v>36</v>
      </c>
      <c r="Y11" s="28" t="s">
        <v>40</v>
      </c>
      <c r="Z11" s="19">
        <f t="shared" si="0"/>
        <v>46332</v>
      </c>
      <c r="AA11" s="4" t="str">
        <f>LOOKUP(WEEKDAY(Z11),data!$A$3:$A$9,data!$B$3:$B$9)</f>
        <v>ven</v>
      </c>
      <c r="AB11" s="3"/>
      <c r="AC11" s="3"/>
    </row>
    <row r="12" spans="1:29" x14ac:dyDescent="0.25">
      <c r="A12" s="10" t="s">
        <v>8</v>
      </c>
      <c r="B12" s="3"/>
      <c r="C12" s="19">
        <f t="shared" si="1"/>
        <v>46333</v>
      </c>
      <c r="D12" s="4" t="str">
        <f>LOOKUP(WEEKDAY(C12),data!$A$3:$A$9,data!$B$3:$B$9)</f>
        <v>sam</v>
      </c>
      <c r="E12" s="16"/>
      <c r="F12" s="29" t="s">
        <v>36</v>
      </c>
      <c r="G12" s="30" t="s">
        <v>47</v>
      </c>
      <c r="H12" s="31" t="s">
        <v>36</v>
      </c>
      <c r="I12" s="31" t="s">
        <v>36</v>
      </c>
      <c r="J12" s="30" t="s">
        <v>36</v>
      </c>
      <c r="K12" s="30" t="s">
        <v>36</v>
      </c>
      <c r="L12" s="31" t="s">
        <v>36</v>
      </c>
      <c r="M12" s="30" t="s">
        <v>36</v>
      </c>
      <c r="N12" s="30" t="s">
        <v>36</v>
      </c>
      <c r="O12" s="30" t="s">
        <v>48</v>
      </c>
      <c r="P12" s="30" t="s">
        <v>42</v>
      </c>
      <c r="Q12" s="31" t="s">
        <v>36</v>
      </c>
      <c r="R12" s="30" t="s">
        <v>43</v>
      </c>
      <c r="S12" s="30" t="s">
        <v>36</v>
      </c>
      <c r="T12" s="30" t="s">
        <v>39</v>
      </c>
      <c r="U12" s="31" t="s">
        <v>36</v>
      </c>
      <c r="V12" s="30" t="s">
        <v>36</v>
      </c>
      <c r="W12" s="30" t="s">
        <v>36</v>
      </c>
      <c r="X12" s="34" t="s">
        <v>41</v>
      </c>
      <c r="Y12" s="28" t="s">
        <v>40</v>
      </c>
      <c r="Z12" s="19">
        <f t="shared" si="0"/>
        <v>46333</v>
      </c>
      <c r="AA12" s="4" t="str">
        <f>LOOKUP(WEEKDAY(Z12),data!$A$3:$A$9,data!$B$3:$B$9)</f>
        <v>sam</v>
      </c>
      <c r="AB12" s="3"/>
      <c r="AC12" s="3"/>
    </row>
    <row r="13" spans="1:29" x14ac:dyDescent="0.25">
      <c r="A13" s="10" t="s">
        <v>9</v>
      </c>
      <c r="B13" s="3"/>
      <c r="C13" s="19">
        <f t="shared" si="1"/>
        <v>46334</v>
      </c>
      <c r="D13" s="4" t="str">
        <f>LOOKUP(WEEKDAY(C13),data!$A$3:$A$9,data!$B$3:$B$9)</f>
        <v>dim</v>
      </c>
      <c r="E13" s="16"/>
      <c r="F13" s="29" t="s">
        <v>36</v>
      </c>
      <c r="G13" s="30" t="s">
        <v>39</v>
      </c>
      <c r="H13" s="31" t="s">
        <v>36</v>
      </c>
      <c r="I13" s="31" t="s">
        <v>36</v>
      </c>
      <c r="J13" s="30" t="s">
        <v>36</v>
      </c>
      <c r="K13" s="30" t="s">
        <v>40</v>
      </c>
      <c r="L13" s="31" t="s">
        <v>36</v>
      </c>
      <c r="M13" s="30" t="s">
        <v>36</v>
      </c>
      <c r="N13" s="30" t="s">
        <v>36</v>
      </c>
      <c r="O13" s="30" t="s">
        <v>37</v>
      </c>
      <c r="P13" s="30" t="s">
        <v>42</v>
      </c>
      <c r="Q13" s="31" t="s">
        <v>36</v>
      </c>
      <c r="R13" s="30" t="s">
        <v>38</v>
      </c>
      <c r="S13" s="30" t="s">
        <v>36</v>
      </c>
      <c r="T13" s="30" t="s">
        <v>36</v>
      </c>
      <c r="U13" s="31" t="s">
        <v>36</v>
      </c>
      <c r="V13" s="30" t="s">
        <v>36</v>
      </c>
      <c r="W13" s="30" t="s">
        <v>36</v>
      </c>
      <c r="X13" s="34" t="s">
        <v>41</v>
      </c>
      <c r="Y13" s="28" t="s">
        <v>36</v>
      </c>
      <c r="Z13" s="19">
        <f t="shared" si="0"/>
        <v>46334</v>
      </c>
      <c r="AA13" s="4" t="str">
        <f>LOOKUP(WEEKDAY(Z13),data!$A$3:$A$9,data!$B$3:$B$9)</f>
        <v>dim</v>
      </c>
      <c r="AB13" s="3"/>
      <c r="AC13" s="3"/>
    </row>
    <row r="14" spans="1:29" x14ac:dyDescent="0.25">
      <c r="A14" s="10" t="s">
        <v>7</v>
      </c>
      <c r="B14" s="3"/>
      <c r="C14" s="19">
        <f t="shared" si="1"/>
        <v>46335</v>
      </c>
      <c r="D14" s="4" t="str">
        <f>LOOKUP(WEEKDAY(C14),data!$A$3:$A$9,data!$B$3:$B$9)</f>
        <v>lun</v>
      </c>
      <c r="E14" s="16"/>
      <c r="F14" s="29" t="s">
        <v>36</v>
      </c>
      <c r="G14" s="30" t="s">
        <v>39</v>
      </c>
      <c r="H14" s="39" t="s">
        <v>54</v>
      </c>
      <c r="I14" s="39" t="s">
        <v>54</v>
      </c>
      <c r="J14" s="39" t="s">
        <v>55</v>
      </c>
      <c r="K14" s="30" t="s">
        <v>40</v>
      </c>
      <c r="L14" s="30" t="s">
        <v>48</v>
      </c>
      <c r="M14" s="30" t="s">
        <v>47</v>
      </c>
      <c r="N14" s="30" t="s">
        <v>43</v>
      </c>
      <c r="O14" s="30" t="s">
        <v>36</v>
      </c>
      <c r="P14" s="39" t="s">
        <v>54</v>
      </c>
      <c r="Q14" s="31" t="s">
        <v>44</v>
      </c>
      <c r="R14" s="39" t="s">
        <v>54</v>
      </c>
      <c r="S14" s="32" t="s">
        <v>45</v>
      </c>
      <c r="T14" s="30" t="s">
        <v>36</v>
      </c>
      <c r="U14" s="38" t="s">
        <v>45</v>
      </c>
      <c r="V14" s="33" t="s">
        <v>49</v>
      </c>
      <c r="W14" s="30" t="s">
        <v>41</v>
      </c>
      <c r="X14" s="34" t="s">
        <v>42</v>
      </c>
      <c r="Y14" s="28" t="s">
        <v>36</v>
      </c>
      <c r="Z14" s="19">
        <f t="shared" si="0"/>
        <v>46335</v>
      </c>
      <c r="AA14" s="4" t="str">
        <f>LOOKUP(WEEKDAY(Z14),data!$A$3:$A$9,data!$B$3:$B$9)</f>
        <v>lun</v>
      </c>
      <c r="AB14" s="3"/>
      <c r="AC14" s="3"/>
    </row>
    <row r="15" spans="1:29" x14ac:dyDescent="0.25">
      <c r="A15" s="10" t="s">
        <v>7</v>
      </c>
      <c r="B15" s="3"/>
      <c r="C15" s="19">
        <f t="shared" si="1"/>
        <v>46336</v>
      </c>
      <c r="D15" s="4" t="str">
        <f>LOOKUP(WEEKDAY(C15),data!$A$3:$A$9,data!$B$3:$B$9)</f>
        <v>mar</v>
      </c>
      <c r="E15" s="16"/>
      <c r="F15" s="29" t="s">
        <v>36</v>
      </c>
      <c r="G15" s="30" t="s">
        <v>39</v>
      </c>
      <c r="H15" s="39" t="s">
        <v>54</v>
      </c>
      <c r="I15" s="39" t="s">
        <v>54</v>
      </c>
      <c r="J15" s="39" t="s">
        <v>55</v>
      </c>
      <c r="K15" s="30" t="s">
        <v>40</v>
      </c>
      <c r="L15" s="30" t="s">
        <v>36</v>
      </c>
      <c r="M15" s="30" t="s">
        <v>36</v>
      </c>
      <c r="N15" s="38" t="s">
        <v>45</v>
      </c>
      <c r="O15" s="30" t="s">
        <v>36</v>
      </c>
      <c r="P15" s="39" t="s">
        <v>54</v>
      </c>
      <c r="Q15" s="31" t="s">
        <v>44</v>
      </c>
      <c r="R15" s="39" t="s">
        <v>54</v>
      </c>
      <c r="S15" s="30" t="s">
        <v>43</v>
      </c>
      <c r="T15" s="30" t="s">
        <v>48</v>
      </c>
      <c r="U15" s="30" t="s">
        <v>47</v>
      </c>
      <c r="V15" s="33" t="s">
        <v>49</v>
      </c>
      <c r="W15" s="30" t="s">
        <v>41</v>
      </c>
      <c r="X15" s="34" t="s">
        <v>42</v>
      </c>
      <c r="Y15" s="28" t="s">
        <v>36</v>
      </c>
      <c r="Z15" s="19">
        <f t="shared" si="0"/>
        <v>46336</v>
      </c>
      <c r="AA15" s="4" t="str">
        <f>LOOKUP(WEEKDAY(Z15),data!$A$3:$A$9,data!$B$3:$B$9)</f>
        <v>mar</v>
      </c>
      <c r="AB15" s="3"/>
      <c r="AC15" s="3"/>
    </row>
    <row r="16" spans="1:29" ht="15.75" x14ac:dyDescent="0.25">
      <c r="A16" s="10" t="s">
        <v>7</v>
      </c>
      <c r="B16" s="3"/>
      <c r="C16" s="19">
        <f t="shared" si="1"/>
        <v>46337</v>
      </c>
      <c r="D16" s="4" t="str">
        <f>LOOKUP(WEEKDAY(C16),data!$A$3:$A$9,data!$B$3:$B$9)</f>
        <v>mer</v>
      </c>
      <c r="E16" s="16"/>
      <c r="F16" s="29" t="s">
        <v>36</v>
      </c>
      <c r="G16" s="30" t="s">
        <v>36</v>
      </c>
      <c r="H16" s="39" t="s">
        <v>54</v>
      </c>
      <c r="I16" s="39" t="s">
        <v>54</v>
      </c>
      <c r="J16" s="39" t="s">
        <v>55</v>
      </c>
      <c r="K16" s="30" t="s">
        <v>36</v>
      </c>
      <c r="L16" s="30" t="s">
        <v>36</v>
      </c>
      <c r="M16" s="30" t="s">
        <v>36</v>
      </c>
      <c r="N16" s="30" t="s">
        <v>43</v>
      </c>
      <c r="O16" s="30" t="s">
        <v>39</v>
      </c>
      <c r="P16" s="39" t="s">
        <v>54</v>
      </c>
      <c r="Q16" s="31" t="s">
        <v>44</v>
      </c>
      <c r="R16" s="39" t="s">
        <v>54</v>
      </c>
      <c r="S16" s="30" t="s">
        <v>48</v>
      </c>
      <c r="T16" s="30" t="s">
        <v>47</v>
      </c>
      <c r="U16" s="38" t="s">
        <v>45</v>
      </c>
      <c r="V16" s="40" t="s">
        <v>41</v>
      </c>
      <c r="W16" s="30" t="s">
        <v>40</v>
      </c>
      <c r="X16" s="34" t="s">
        <v>36</v>
      </c>
      <c r="Y16" s="28" t="s">
        <v>42</v>
      </c>
      <c r="Z16" s="19">
        <f t="shared" si="0"/>
        <v>46337</v>
      </c>
      <c r="AA16" s="4" t="str">
        <f>LOOKUP(WEEKDAY(Z16),data!$A$3:$A$9,data!$B$3:$B$9)</f>
        <v>mer</v>
      </c>
      <c r="AB16" s="3"/>
      <c r="AC16" s="3"/>
    </row>
    <row r="17" spans="1:29" x14ac:dyDescent="0.25">
      <c r="A17" s="10" t="s">
        <v>7</v>
      </c>
      <c r="B17" s="3"/>
      <c r="C17" s="19">
        <f t="shared" si="1"/>
        <v>46338</v>
      </c>
      <c r="D17" s="4" t="str">
        <f>LOOKUP(WEEKDAY(C17),data!$A$3:$A$9,data!$B$3:$B$9)</f>
        <v>jeu</v>
      </c>
      <c r="E17" s="16"/>
      <c r="F17" s="29" t="s">
        <v>36</v>
      </c>
      <c r="G17" s="30" t="s">
        <v>36</v>
      </c>
      <c r="H17" s="30" t="s">
        <v>36</v>
      </c>
      <c r="I17" s="30" t="s">
        <v>36</v>
      </c>
      <c r="J17" s="32" t="s">
        <v>51</v>
      </c>
      <c r="K17" s="30" t="s">
        <v>36</v>
      </c>
      <c r="L17" s="30" t="s">
        <v>56</v>
      </c>
      <c r="M17" s="30" t="s">
        <v>56</v>
      </c>
      <c r="N17" s="30" t="s">
        <v>47</v>
      </c>
      <c r="O17" s="30" t="s">
        <v>39</v>
      </c>
      <c r="P17" s="30" t="s">
        <v>36</v>
      </c>
      <c r="Q17" s="31" t="s">
        <v>44</v>
      </c>
      <c r="R17" s="30" t="s">
        <v>36</v>
      </c>
      <c r="S17" s="30" t="s">
        <v>43</v>
      </c>
      <c r="T17" s="30" t="s">
        <v>36</v>
      </c>
      <c r="U17" s="30" t="s">
        <v>48</v>
      </c>
      <c r="V17" s="33" t="s">
        <v>49</v>
      </c>
      <c r="W17" s="30" t="s">
        <v>40</v>
      </c>
      <c r="X17" s="34" t="s">
        <v>41</v>
      </c>
      <c r="Y17" s="28" t="s">
        <v>42</v>
      </c>
      <c r="Z17" s="19">
        <f t="shared" si="0"/>
        <v>46338</v>
      </c>
      <c r="AA17" s="4" t="str">
        <f>LOOKUP(WEEKDAY(Z17),data!$A$3:$A$9,data!$B$3:$B$9)</f>
        <v>jeu</v>
      </c>
      <c r="AB17" s="3"/>
      <c r="AC17" s="3"/>
    </row>
    <row r="18" spans="1:29" x14ac:dyDescent="0.25">
      <c r="A18" s="10" t="s">
        <v>7</v>
      </c>
      <c r="B18" s="3"/>
      <c r="C18" s="19">
        <f t="shared" si="1"/>
        <v>46339</v>
      </c>
      <c r="D18" s="4" t="str">
        <f>LOOKUP(WEEKDAY(C18),data!$A$3:$A$9,data!$B$3:$B$9)</f>
        <v>ven</v>
      </c>
      <c r="E18" s="16"/>
      <c r="F18" s="29" t="s">
        <v>36</v>
      </c>
      <c r="G18" s="30" t="s">
        <v>42</v>
      </c>
      <c r="H18" s="32" t="s">
        <v>45</v>
      </c>
      <c r="I18" s="30" t="s">
        <v>48</v>
      </c>
      <c r="J18" s="30" t="s">
        <v>57</v>
      </c>
      <c r="K18" s="32" t="s">
        <v>45</v>
      </c>
      <c r="L18" s="30" t="s">
        <v>56</v>
      </c>
      <c r="M18" s="30" t="s">
        <v>56</v>
      </c>
      <c r="N18" s="30" t="s">
        <v>47</v>
      </c>
      <c r="O18" s="30" t="s">
        <v>39</v>
      </c>
      <c r="P18" s="32" t="s">
        <v>45</v>
      </c>
      <c r="Q18" s="31" t="s">
        <v>44</v>
      </c>
      <c r="R18" s="30" t="s">
        <v>36</v>
      </c>
      <c r="S18" s="32" t="s">
        <v>45</v>
      </c>
      <c r="T18" s="32" t="s">
        <v>45</v>
      </c>
      <c r="U18" s="32" t="s">
        <v>45</v>
      </c>
      <c r="V18" s="33" t="s">
        <v>49</v>
      </c>
      <c r="W18" s="30" t="s">
        <v>40</v>
      </c>
      <c r="X18" s="34" t="s">
        <v>41</v>
      </c>
      <c r="Y18" s="41" t="s">
        <v>45</v>
      </c>
      <c r="Z18" s="19">
        <f t="shared" si="0"/>
        <v>46339</v>
      </c>
      <c r="AA18" s="4" t="str">
        <f>LOOKUP(WEEKDAY(Z18),data!$A$3:$A$9,data!$B$3:$B$9)</f>
        <v>ven</v>
      </c>
      <c r="AB18" s="3"/>
      <c r="AC18" s="3"/>
    </row>
    <row r="19" spans="1:29" x14ac:dyDescent="0.25">
      <c r="A19" s="10" t="s">
        <v>8</v>
      </c>
      <c r="B19" s="3"/>
      <c r="C19" s="19">
        <f t="shared" si="1"/>
        <v>46340</v>
      </c>
      <c r="D19" s="4" t="str">
        <f>LOOKUP(WEEKDAY(C19),data!$A$3:$A$9,data!$B$3:$B$9)</f>
        <v>sam</v>
      </c>
      <c r="E19" s="16"/>
      <c r="F19" s="29" t="s">
        <v>36</v>
      </c>
      <c r="G19" s="30" t="s">
        <v>43</v>
      </c>
      <c r="H19" s="30" t="s">
        <v>42</v>
      </c>
      <c r="I19" s="30" t="s">
        <v>40</v>
      </c>
      <c r="J19" s="30" t="s">
        <v>36</v>
      </c>
      <c r="K19" s="30" t="s">
        <v>36</v>
      </c>
      <c r="L19" s="30" t="s">
        <v>47</v>
      </c>
      <c r="M19" s="30" t="s">
        <v>36</v>
      </c>
      <c r="N19" s="30" t="s">
        <v>36</v>
      </c>
      <c r="O19" s="30" t="s">
        <v>39</v>
      </c>
      <c r="P19" s="30" t="s">
        <v>36</v>
      </c>
      <c r="Q19" s="31" t="s">
        <v>36</v>
      </c>
      <c r="R19" s="30" t="s">
        <v>41</v>
      </c>
      <c r="S19" s="30" t="s">
        <v>36</v>
      </c>
      <c r="T19" s="30" t="s">
        <v>48</v>
      </c>
      <c r="U19" s="30" t="s">
        <v>36</v>
      </c>
      <c r="V19" s="30" t="s">
        <v>36</v>
      </c>
      <c r="W19" s="30" t="s">
        <v>36</v>
      </c>
      <c r="X19" s="34" t="s">
        <v>36</v>
      </c>
      <c r="Y19" s="42" t="s">
        <v>36</v>
      </c>
      <c r="Z19" s="19">
        <f t="shared" si="0"/>
        <v>46340</v>
      </c>
      <c r="AA19" s="4" t="str">
        <f>LOOKUP(WEEKDAY(Z19),data!$A$3:$A$9,data!$B$3:$B$9)</f>
        <v>sam</v>
      </c>
      <c r="AB19" s="3"/>
      <c r="AC19" s="3"/>
    </row>
    <row r="20" spans="1:29" x14ac:dyDescent="0.25">
      <c r="A20" s="10" t="s">
        <v>9</v>
      </c>
      <c r="B20" s="3"/>
      <c r="C20" s="19">
        <f t="shared" si="1"/>
        <v>46341</v>
      </c>
      <c r="D20" s="4" t="str">
        <f>LOOKUP(WEEKDAY(C20),data!$A$3:$A$9,data!$B$3:$B$9)</f>
        <v>dim</v>
      </c>
      <c r="E20" s="16"/>
      <c r="F20" s="29" t="s">
        <v>36</v>
      </c>
      <c r="G20" s="30" t="s">
        <v>38</v>
      </c>
      <c r="H20" s="30" t="s">
        <v>42</v>
      </c>
      <c r="I20" s="30" t="s">
        <v>40</v>
      </c>
      <c r="J20" s="30" t="s">
        <v>36</v>
      </c>
      <c r="K20" s="30" t="s">
        <v>36</v>
      </c>
      <c r="L20" s="30" t="s">
        <v>39</v>
      </c>
      <c r="M20" s="30" t="s">
        <v>36</v>
      </c>
      <c r="N20" s="30" t="s">
        <v>36</v>
      </c>
      <c r="O20" s="30" t="s">
        <v>36</v>
      </c>
      <c r="P20" s="30" t="s">
        <v>36</v>
      </c>
      <c r="Q20" s="31" t="s">
        <v>36</v>
      </c>
      <c r="R20" s="30" t="s">
        <v>41</v>
      </c>
      <c r="S20" s="30" t="s">
        <v>36</v>
      </c>
      <c r="T20" s="30" t="s">
        <v>37</v>
      </c>
      <c r="U20" s="30" t="s">
        <v>36</v>
      </c>
      <c r="V20" s="30" t="s">
        <v>36</v>
      </c>
      <c r="W20" s="30" t="s">
        <v>36</v>
      </c>
      <c r="X20" s="34" t="s">
        <v>36</v>
      </c>
      <c r="Y20" s="28" t="s">
        <v>36</v>
      </c>
      <c r="Z20" s="19">
        <f t="shared" si="0"/>
        <v>46341</v>
      </c>
      <c r="AA20" s="4" t="str">
        <f>LOOKUP(WEEKDAY(Z20),data!$A$3:$A$9,data!$B$3:$B$9)</f>
        <v>dim</v>
      </c>
      <c r="AB20" s="3"/>
      <c r="AC20" s="3"/>
    </row>
    <row r="21" spans="1:29" x14ac:dyDescent="0.25">
      <c r="A21" s="10" t="s">
        <v>7</v>
      </c>
      <c r="B21" s="3"/>
      <c r="C21" s="19">
        <f t="shared" si="1"/>
        <v>46342</v>
      </c>
      <c r="D21" s="4" t="str">
        <f>LOOKUP(WEEKDAY(C21),data!$A$3:$A$9,data!$B$3:$B$9)</f>
        <v>lun</v>
      </c>
      <c r="E21" s="16"/>
      <c r="F21" s="29" t="s">
        <v>36</v>
      </c>
      <c r="G21" s="30" t="s">
        <v>47</v>
      </c>
      <c r="H21" s="30" t="s">
        <v>36</v>
      </c>
      <c r="I21" s="30" t="s">
        <v>40</v>
      </c>
      <c r="J21" s="30" t="s">
        <v>46</v>
      </c>
      <c r="K21" s="43" t="s">
        <v>58</v>
      </c>
      <c r="L21" s="30" t="s">
        <v>39</v>
      </c>
      <c r="M21" s="32" t="s">
        <v>45</v>
      </c>
      <c r="N21" s="30" t="s">
        <v>48</v>
      </c>
      <c r="O21" s="31" t="s">
        <v>44</v>
      </c>
      <c r="P21" s="32" t="s">
        <v>45</v>
      </c>
      <c r="Q21" s="31" t="s">
        <v>44</v>
      </c>
      <c r="R21" s="30" t="s">
        <v>36</v>
      </c>
      <c r="S21" s="30" t="s">
        <v>43</v>
      </c>
      <c r="T21" s="30" t="s">
        <v>36</v>
      </c>
      <c r="U21" s="30" t="s">
        <v>36</v>
      </c>
      <c r="V21" s="33" t="s">
        <v>49</v>
      </c>
      <c r="W21" s="30" t="s">
        <v>41</v>
      </c>
      <c r="X21" s="34" t="s">
        <v>42</v>
      </c>
      <c r="Y21" s="28" t="s">
        <v>36</v>
      </c>
      <c r="Z21" s="19">
        <f t="shared" si="0"/>
        <v>46342</v>
      </c>
      <c r="AA21" s="4" t="str">
        <f>LOOKUP(WEEKDAY(Z21),data!$A$3:$A$9,data!$B$3:$B$9)</f>
        <v>lun</v>
      </c>
      <c r="AB21" s="3"/>
      <c r="AC21" s="3"/>
    </row>
    <row r="22" spans="1:29" x14ac:dyDescent="0.25">
      <c r="A22" s="10" t="s">
        <v>7</v>
      </c>
      <c r="B22" s="3"/>
      <c r="C22" s="19">
        <f t="shared" si="1"/>
        <v>46343</v>
      </c>
      <c r="D22" s="4" t="str">
        <f>LOOKUP(WEEKDAY(C22),data!$A$3:$A$9,data!$B$3:$B$9)</f>
        <v>mar</v>
      </c>
      <c r="E22" s="16"/>
      <c r="F22" s="29" t="s">
        <v>36</v>
      </c>
      <c r="G22" s="30" t="s">
        <v>36</v>
      </c>
      <c r="H22" s="35" t="s">
        <v>50</v>
      </c>
      <c r="I22" s="30" t="s">
        <v>36</v>
      </c>
      <c r="J22" s="30" t="s">
        <v>46</v>
      </c>
      <c r="K22" s="43" t="s">
        <v>59</v>
      </c>
      <c r="L22" s="30" t="s">
        <v>39</v>
      </c>
      <c r="M22" s="30" t="s">
        <v>36</v>
      </c>
      <c r="N22" s="30" t="s">
        <v>43</v>
      </c>
      <c r="O22" s="31" t="s">
        <v>44</v>
      </c>
      <c r="P22" s="32" t="s">
        <v>45</v>
      </c>
      <c r="Q22" s="30" t="s">
        <v>47</v>
      </c>
      <c r="R22" s="30" t="s">
        <v>48</v>
      </c>
      <c r="S22" s="32" t="s">
        <v>45</v>
      </c>
      <c r="T22" s="32" t="s">
        <v>45</v>
      </c>
      <c r="U22" s="30" t="s">
        <v>36</v>
      </c>
      <c r="V22" s="33" t="s">
        <v>49</v>
      </c>
      <c r="W22" s="30" t="s">
        <v>41</v>
      </c>
      <c r="X22" s="34" t="s">
        <v>42</v>
      </c>
      <c r="Y22" s="28" t="s">
        <v>40</v>
      </c>
      <c r="Z22" s="19">
        <f t="shared" si="0"/>
        <v>46343</v>
      </c>
      <c r="AA22" s="4" t="str">
        <f>LOOKUP(WEEKDAY(Z22),data!$A$3:$A$9,data!$B$3:$B$9)</f>
        <v>mar</v>
      </c>
      <c r="AB22" s="3"/>
      <c r="AC22" s="3"/>
    </row>
    <row r="23" spans="1:29" ht="15.75" x14ac:dyDescent="0.25">
      <c r="A23" s="10" t="s">
        <v>7</v>
      </c>
      <c r="B23" s="3"/>
      <c r="C23" s="19">
        <f t="shared" si="1"/>
        <v>46344</v>
      </c>
      <c r="D23" s="4" t="str">
        <f>LOOKUP(WEEKDAY(C23),data!$A$3:$A$9,data!$B$3:$B$9)</f>
        <v>mer</v>
      </c>
      <c r="E23" s="16"/>
      <c r="F23" s="29" t="s">
        <v>36</v>
      </c>
      <c r="G23" s="39" t="s">
        <v>54</v>
      </c>
      <c r="H23" s="39" t="s">
        <v>54</v>
      </c>
      <c r="I23" s="39" t="s">
        <v>54</v>
      </c>
      <c r="J23" s="39" t="s">
        <v>55</v>
      </c>
      <c r="K23" s="43" t="s">
        <v>58</v>
      </c>
      <c r="L23" s="30" t="s">
        <v>36</v>
      </c>
      <c r="M23" s="30" t="s">
        <v>39</v>
      </c>
      <c r="N23" s="30" t="s">
        <v>48</v>
      </c>
      <c r="O23" s="31" t="s">
        <v>44</v>
      </c>
      <c r="P23" s="39" t="s">
        <v>54</v>
      </c>
      <c r="Q23" s="30" t="s">
        <v>47</v>
      </c>
      <c r="R23" s="39" t="s">
        <v>54</v>
      </c>
      <c r="S23" s="39" t="s">
        <v>54</v>
      </c>
      <c r="T23" s="30" t="s">
        <v>43</v>
      </c>
      <c r="U23" s="39" t="s">
        <v>54</v>
      </c>
      <c r="V23" s="40" t="s">
        <v>41</v>
      </c>
      <c r="W23" s="30" t="s">
        <v>42</v>
      </c>
      <c r="X23" s="34" t="s">
        <v>36</v>
      </c>
      <c r="Y23" s="28" t="s">
        <v>40</v>
      </c>
      <c r="Z23" s="19">
        <f t="shared" si="0"/>
        <v>46344</v>
      </c>
      <c r="AA23" s="4" t="str">
        <f>LOOKUP(WEEKDAY(Z23),data!$A$3:$A$9,data!$B$3:$B$9)</f>
        <v>mer</v>
      </c>
      <c r="AB23" s="3"/>
      <c r="AC23" s="3"/>
    </row>
    <row r="24" spans="1:29" x14ac:dyDescent="0.25">
      <c r="A24" s="10" t="s">
        <v>7</v>
      </c>
      <c r="B24" s="3"/>
      <c r="C24" s="19">
        <f t="shared" si="1"/>
        <v>46345</v>
      </c>
      <c r="D24" s="4" t="str">
        <f>LOOKUP(WEEKDAY(C24),data!$A$3:$A$9,data!$B$3:$B$9)</f>
        <v>jeu</v>
      </c>
      <c r="E24" s="16"/>
      <c r="F24" s="29" t="s">
        <v>36</v>
      </c>
      <c r="G24" s="38" t="s">
        <v>45</v>
      </c>
      <c r="H24" s="30" t="s">
        <v>43</v>
      </c>
      <c r="I24" s="30" t="s">
        <v>36</v>
      </c>
      <c r="J24" s="30" t="s">
        <v>60</v>
      </c>
      <c r="K24" s="30" t="s">
        <v>47</v>
      </c>
      <c r="L24" s="30" t="s">
        <v>36</v>
      </c>
      <c r="M24" s="30" t="s">
        <v>39</v>
      </c>
      <c r="N24" s="30" t="s">
        <v>36</v>
      </c>
      <c r="O24" s="31" t="s">
        <v>44</v>
      </c>
      <c r="P24" s="30" t="s">
        <v>36</v>
      </c>
      <c r="Q24" s="30" t="s">
        <v>36</v>
      </c>
      <c r="R24" s="30" t="s">
        <v>48</v>
      </c>
      <c r="S24" s="31" t="s">
        <v>61</v>
      </c>
      <c r="T24" s="32" t="s">
        <v>45</v>
      </c>
      <c r="U24" s="38" t="s">
        <v>45</v>
      </c>
      <c r="V24" s="33" t="s">
        <v>49</v>
      </c>
      <c r="W24" s="30" t="s">
        <v>42</v>
      </c>
      <c r="X24" s="34" t="s">
        <v>41</v>
      </c>
      <c r="Y24" s="28" t="s">
        <v>40</v>
      </c>
      <c r="Z24" s="19">
        <f t="shared" si="0"/>
        <v>46345</v>
      </c>
      <c r="AA24" s="4" t="str">
        <f>LOOKUP(WEEKDAY(Z24),data!$A$3:$A$9,data!$B$3:$B$9)</f>
        <v>jeu</v>
      </c>
      <c r="AB24" s="3"/>
      <c r="AC24" s="3"/>
    </row>
    <row r="25" spans="1:29" x14ac:dyDescent="0.25">
      <c r="A25" s="10" t="s">
        <v>7</v>
      </c>
      <c r="B25" s="3"/>
      <c r="C25" s="19">
        <f t="shared" si="1"/>
        <v>46346</v>
      </c>
      <c r="D25" s="4" t="str">
        <f>LOOKUP(WEEKDAY(C25),data!$A$3:$A$9,data!$B$3:$B$9)</f>
        <v>ven</v>
      </c>
      <c r="E25" s="16"/>
      <c r="F25" s="29" t="s">
        <v>36</v>
      </c>
      <c r="G25" s="43" t="s">
        <v>45</v>
      </c>
      <c r="H25" s="30" t="s">
        <v>36</v>
      </c>
      <c r="I25" s="31" t="s">
        <v>44</v>
      </c>
      <c r="J25" s="30" t="s">
        <v>36</v>
      </c>
      <c r="K25" s="30" t="s">
        <v>36</v>
      </c>
      <c r="L25" s="30" t="s">
        <v>48</v>
      </c>
      <c r="M25" s="30" t="s">
        <v>39</v>
      </c>
      <c r="N25" s="30" t="s">
        <v>43</v>
      </c>
      <c r="O25" s="31" t="s">
        <v>44</v>
      </c>
      <c r="P25" s="30" t="s">
        <v>41</v>
      </c>
      <c r="Q25" s="30" t="s">
        <v>36</v>
      </c>
      <c r="R25" s="35" t="s">
        <v>50</v>
      </c>
      <c r="S25" s="31" t="s">
        <v>61</v>
      </c>
      <c r="T25" s="30" t="s">
        <v>47</v>
      </c>
      <c r="U25" s="43" t="s">
        <v>45</v>
      </c>
      <c r="V25" s="33" t="s">
        <v>49</v>
      </c>
      <c r="W25" s="30" t="s">
        <v>42</v>
      </c>
      <c r="X25" s="34" t="s">
        <v>40</v>
      </c>
      <c r="Y25" s="28" t="s">
        <v>36</v>
      </c>
      <c r="Z25" s="19">
        <f t="shared" si="0"/>
        <v>46346</v>
      </c>
      <c r="AA25" s="4" t="str">
        <f>LOOKUP(WEEKDAY(Z25),data!$A$3:$A$9,data!$B$3:$B$9)</f>
        <v>ven</v>
      </c>
      <c r="AB25" s="3"/>
      <c r="AC25" s="3"/>
    </row>
    <row r="26" spans="1:29" x14ac:dyDescent="0.25">
      <c r="A26" s="10" t="s">
        <v>8</v>
      </c>
      <c r="B26" s="3"/>
      <c r="C26" s="19">
        <f t="shared" si="1"/>
        <v>46347</v>
      </c>
      <c r="D26" s="4" t="str">
        <f>LOOKUP(WEEKDAY(C26),data!$A$3:$A$9,data!$B$3:$B$9)</f>
        <v>sam</v>
      </c>
      <c r="E26" s="16"/>
      <c r="F26" s="29" t="s">
        <v>36</v>
      </c>
      <c r="G26" s="30" t="s">
        <v>36</v>
      </c>
      <c r="H26" s="30" t="s">
        <v>47</v>
      </c>
      <c r="I26" s="31" t="s">
        <v>36</v>
      </c>
      <c r="J26" s="30" t="s">
        <v>57</v>
      </c>
      <c r="K26" s="30" t="s">
        <v>42</v>
      </c>
      <c r="L26" s="30" t="s">
        <v>36</v>
      </c>
      <c r="M26" s="30" t="s">
        <v>39</v>
      </c>
      <c r="N26" s="30" t="s">
        <v>48</v>
      </c>
      <c r="O26" s="30" t="s">
        <v>36</v>
      </c>
      <c r="P26" s="30" t="s">
        <v>41</v>
      </c>
      <c r="Q26" s="30" t="s">
        <v>36</v>
      </c>
      <c r="R26" s="30" t="s">
        <v>36</v>
      </c>
      <c r="S26" s="31" t="s">
        <v>36</v>
      </c>
      <c r="T26" s="30" t="s">
        <v>36</v>
      </c>
      <c r="U26" s="30" t="s">
        <v>43</v>
      </c>
      <c r="V26" s="30" t="s">
        <v>36</v>
      </c>
      <c r="W26" s="30" t="s">
        <v>36</v>
      </c>
      <c r="X26" s="34" t="s">
        <v>40</v>
      </c>
      <c r="Y26" s="44" t="s">
        <v>36</v>
      </c>
      <c r="Z26" s="19">
        <f t="shared" si="0"/>
        <v>46347</v>
      </c>
      <c r="AA26" s="4" t="str">
        <f>LOOKUP(WEEKDAY(Z26),data!$A$3:$A$9,data!$B$3:$B$9)</f>
        <v>sam</v>
      </c>
      <c r="AB26" s="3"/>
      <c r="AC26" s="3"/>
    </row>
    <row r="27" spans="1:29" x14ac:dyDescent="0.25">
      <c r="A27" s="10" t="s">
        <v>9</v>
      </c>
      <c r="B27" s="3"/>
      <c r="C27" s="19">
        <f>C26+1</f>
        <v>46348</v>
      </c>
      <c r="D27" s="4" t="str">
        <f>LOOKUP(WEEKDAY(C27),data!$A$3:$A$9,data!$B$3:$B$9)</f>
        <v>dim</v>
      </c>
      <c r="E27" s="16"/>
      <c r="F27" s="29" t="s">
        <v>36</v>
      </c>
      <c r="G27" s="30" t="s">
        <v>36</v>
      </c>
      <c r="H27" s="30" t="s">
        <v>39</v>
      </c>
      <c r="I27" s="31" t="s">
        <v>36</v>
      </c>
      <c r="J27" s="30" t="s">
        <v>62</v>
      </c>
      <c r="K27" s="30" t="s">
        <v>42</v>
      </c>
      <c r="L27" s="30" t="s">
        <v>36</v>
      </c>
      <c r="M27" s="30" t="s">
        <v>36</v>
      </c>
      <c r="N27" s="30" t="s">
        <v>37</v>
      </c>
      <c r="O27" s="30" t="s">
        <v>36</v>
      </c>
      <c r="P27" s="30" t="s">
        <v>41</v>
      </c>
      <c r="Q27" s="30" t="s">
        <v>36</v>
      </c>
      <c r="R27" s="30" t="s">
        <v>36</v>
      </c>
      <c r="S27" s="31" t="s">
        <v>36</v>
      </c>
      <c r="T27" s="30" t="s">
        <v>36</v>
      </c>
      <c r="U27" s="30" t="s">
        <v>38</v>
      </c>
      <c r="V27" s="30" t="s">
        <v>36</v>
      </c>
      <c r="W27" s="30" t="s">
        <v>36</v>
      </c>
      <c r="X27" s="34" t="s">
        <v>40</v>
      </c>
      <c r="Y27" s="28" t="s">
        <v>36</v>
      </c>
      <c r="Z27" s="19">
        <f t="shared" si="0"/>
        <v>46348</v>
      </c>
      <c r="AA27" s="4" t="str">
        <f>LOOKUP(WEEKDAY(Z27),data!$A$3:$A$9,data!$B$3:$B$9)</f>
        <v>dim</v>
      </c>
      <c r="AB27" s="3"/>
      <c r="AC27" s="3"/>
    </row>
    <row r="28" spans="1:29" x14ac:dyDescent="0.25">
      <c r="A28" s="10" t="s">
        <v>7</v>
      </c>
      <c r="B28" s="3"/>
      <c r="C28" s="19">
        <f t="shared" ref="C28:C36" si="2">C27+1</f>
        <v>46349</v>
      </c>
      <c r="D28" s="4" t="str">
        <f>LOOKUP(WEEKDAY(C28),data!$A$3:$A$9,data!$B$3:$B$9)</f>
        <v>lun</v>
      </c>
      <c r="E28" s="16"/>
      <c r="F28" s="29" t="s">
        <v>36</v>
      </c>
      <c r="G28" s="38" t="s">
        <v>45</v>
      </c>
      <c r="H28" s="30" t="s">
        <v>39</v>
      </c>
      <c r="I28" s="45" t="s">
        <v>58</v>
      </c>
      <c r="J28" s="30" t="s">
        <v>36</v>
      </c>
      <c r="K28" s="30" t="s">
        <v>36</v>
      </c>
      <c r="L28" s="30" t="s">
        <v>36</v>
      </c>
      <c r="M28" s="31" t="s">
        <v>44</v>
      </c>
      <c r="N28" s="30" t="s">
        <v>47</v>
      </c>
      <c r="O28" s="45" t="s">
        <v>58</v>
      </c>
      <c r="P28" s="30" t="s">
        <v>40</v>
      </c>
      <c r="Q28" s="30" t="s">
        <v>36</v>
      </c>
      <c r="R28" s="30" t="s">
        <v>48</v>
      </c>
      <c r="S28" s="32" t="s">
        <v>45</v>
      </c>
      <c r="T28" s="30" t="s">
        <v>43</v>
      </c>
      <c r="U28" s="30" t="s">
        <v>36</v>
      </c>
      <c r="V28" s="33" t="s">
        <v>49</v>
      </c>
      <c r="W28" s="30" t="s">
        <v>42</v>
      </c>
      <c r="X28" s="34" t="s">
        <v>36</v>
      </c>
      <c r="Y28" s="28" t="s">
        <v>41</v>
      </c>
      <c r="Z28" s="19">
        <f t="shared" si="0"/>
        <v>46349</v>
      </c>
      <c r="AA28" s="4" t="str">
        <f>LOOKUP(WEEKDAY(Z28),data!$A$3:$A$9,data!$B$3:$B$9)</f>
        <v>lun</v>
      </c>
      <c r="AB28" s="3"/>
      <c r="AC28" s="3"/>
    </row>
    <row r="29" spans="1:29" x14ac:dyDescent="0.25">
      <c r="A29" s="10" t="s">
        <v>7</v>
      </c>
      <c r="B29" s="3"/>
      <c r="C29" s="19">
        <f t="shared" si="2"/>
        <v>46350</v>
      </c>
      <c r="D29" s="4" t="str">
        <f>LOOKUP(WEEKDAY(C29),data!$A$3:$A$9,data!$B$3:$B$9)</f>
        <v>mar</v>
      </c>
      <c r="E29" s="16"/>
      <c r="F29" s="29" t="s">
        <v>36</v>
      </c>
      <c r="G29" s="38" t="s">
        <v>45</v>
      </c>
      <c r="H29" s="30" t="s">
        <v>39</v>
      </c>
      <c r="I29" s="45" t="s">
        <v>59</v>
      </c>
      <c r="J29" s="32" t="s">
        <v>51</v>
      </c>
      <c r="K29" s="30" t="s">
        <v>48</v>
      </c>
      <c r="L29" s="30" t="s">
        <v>36</v>
      </c>
      <c r="M29" s="31" t="s">
        <v>44</v>
      </c>
      <c r="N29" s="30" t="s">
        <v>36</v>
      </c>
      <c r="O29" s="45" t="s">
        <v>59</v>
      </c>
      <c r="P29" s="30" t="s">
        <v>40</v>
      </c>
      <c r="Q29" s="30" t="s">
        <v>36</v>
      </c>
      <c r="R29" s="30" t="s">
        <v>43</v>
      </c>
      <c r="S29" s="32" t="s">
        <v>45</v>
      </c>
      <c r="T29" s="30" t="s">
        <v>47</v>
      </c>
      <c r="U29" s="35" t="s">
        <v>50</v>
      </c>
      <c r="V29" s="33" t="s">
        <v>49</v>
      </c>
      <c r="W29" s="30" t="s">
        <v>42</v>
      </c>
      <c r="X29" s="34" t="s">
        <v>36</v>
      </c>
      <c r="Y29" s="28" t="s">
        <v>41</v>
      </c>
      <c r="Z29" s="19">
        <f t="shared" si="0"/>
        <v>46350</v>
      </c>
      <c r="AA29" s="4" t="str">
        <f>LOOKUP(WEEKDAY(Z29),data!$A$3:$A$9,data!$B$3:$B$9)</f>
        <v>mar</v>
      </c>
      <c r="AB29" s="3"/>
      <c r="AC29" s="3"/>
    </row>
    <row r="30" spans="1:29" x14ac:dyDescent="0.25">
      <c r="A30" s="10" t="s">
        <v>7</v>
      </c>
      <c r="B30" s="3"/>
      <c r="C30" s="19">
        <f t="shared" si="2"/>
        <v>46351</v>
      </c>
      <c r="D30" s="4" t="str">
        <f>LOOKUP(WEEKDAY(C30),data!$A$3:$A$9,data!$B$3:$B$9)</f>
        <v>mer</v>
      </c>
      <c r="E30" s="16"/>
      <c r="F30" s="29" t="s">
        <v>36</v>
      </c>
      <c r="G30" s="38" t="s">
        <v>45</v>
      </c>
      <c r="H30" s="30" t="s">
        <v>36</v>
      </c>
      <c r="I30" s="45" t="s">
        <v>59</v>
      </c>
      <c r="J30" s="32" t="s">
        <v>51</v>
      </c>
      <c r="K30" s="30" t="s">
        <v>43</v>
      </c>
      <c r="L30" s="30" t="s">
        <v>56</v>
      </c>
      <c r="M30" s="30" t="s">
        <v>56</v>
      </c>
      <c r="N30" s="38" t="s">
        <v>45</v>
      </c>
      <c r="O30" s="45" t="s">
        <v>59</v>
      </c>
      <c r="P30" s="30" t="s">
        <v>40</v>
      </c>
      <c r="Q30" s="30" t="s">
        <v>36</v>
      </c>
      <c r="R30" s="30" t="s">
        <v>48</v>
      </c>
      <c r="S30" s="43" t="s">
        <v>54</v>
      </c>
      <c r="T30" s="30" t="s">
        <v>47</v>
      </c>
      <c r="U30" s="30" t="s">
        <v>39</v>
      </c>
      <c r="V30" s="33" t="s">
        <v>49</v>
      </c>
      <c r="W30" s="30" t="s">
        <v>36</v>
      </c>
      <c r="X30" s="34" t="s">
        <v>41</v>
      </c>
      <c r="Y30" s="28" t="s">
        <v>42</v>
      </c>
      <c r="Z30" s="19">
        <f t="shared" si="0"/>
        <v>46351</v>
      </c>
      <c r="AA30" s="4" t="str">
        <f>LOOKUP(WEEKDAY(Z30),data!$A$3:$A$9,data!$B$3:$B$9)</f>
        <v>mer</v>
      </c>
      <c r="AB30" s="3"/>
      <c r="AC30" s="3"/>
    </row>
    <row r="31" spans="1:29" x14ac:dyDescent="0.25">
      <c r="A31" s="10" t="s">
        <v>7</v>
      </c>
      <c r="B31" s="3"/>
      <c r="C31" s="19">
        <f t="shared" si="2"/>
        <v>46352</v>
      </c>
      <c r="D31" s="4" t="str">
        <f>LOOKUP(WEEKDAY(C31),data!$A$3:$A$9,data!$B$3:$B$9)</f>
        <v>jeu</v>
      </c>
      <c r="E31" s="16"/>
      <c r="F31" s="29" t="s">
        <v>36</v>
      </c>
      <c r="G31" s="38" t="s">
        <v>45</v>
      </c>
      <c r="H31" s="30" t="s">
        <v>36</v>
      </c>
      <c r="I31" s="45" t="s">
        <v>59</v>
      </c>
      <c r="J31" s="32" t="s">
        <v>51</v>
      </c>
      <c r="K31" s="30" t="s">
        <v>48</v>
      </c>
      <c r="L31" s="30" t="s">
        <v>56</v>
      </c>
      <c r="M31" s="30" t="s">
        <v>56</v>
      </c>
      <c r="N31" s="30" t="s">
        <v>43</v>
      </c>
      <c r="O31" s="45" t="s">
        <v>59</v>
      </c>
      <c r="P31" s="30" t="s">
        <v>36</v>
      </c>
      <c r="Q31" s="30" t="s">
        <v>36</v>
      </c>
      <c r="R31" s="30" t="s">
        <v>47</v>
      </c>
      <c r="S31" s="43" t="s">
        <v>54</v>
      </c>
      <c r="T31" s="32" t="s">
        <v>45</v>
      </c>
      <c r="U31" s="30" t="s">
        <v>39</v>
      </c>
      <c r="V31" s="33" t="s">
        <v>49</v>
      </c>
      <c r="W31" s="30" t="s">
        <v>40</v>
      </c>
      <c r="X31" s="34" t="s">
        <v>41</v>
      </c>
      <c r="Y31" s="28" t="s">
        <v>42</v>
      </c>
      <c r="Z31" s="19">
        <f t="shared" si="0"/>
        <v>46352</v>
      </c>
      <c r="AA31" s="4" t="str">
        <f>LOOKUP(WEEKDAY(Z31),data!$A$3:$A$9,data!$B$3:$B$9)</f>
        <v>jeu</v>
      </c>
      <c r="AB31" s="3"/>
      <c r="AC31" s="3"/>
    </row>
    <row r="32" spans="1:29" x14ac:dyDescent="0.25">
      <c r="A32" s="10" t="s">
        <v>7</v>
      </c>
      <c r="B32" s="3"/>
      <c r="C32" s="19">
        <f t="shared" si="2"/>
        <v>46353</v>
      </c>
      <c r="D32" s="4" t="str">
        <f>LOOKUP(WEEKDAY(C32),data!$A$3:$A$9,data!$B$3:$B$9)</f>
        <v>ven</v>
      </c>
      <c r="E32" s="16"/>
      <c r="F32" s="29" t="s">
        <v>36</v>
      </c>
      <c r="G32" s="30" t="s">
        <v>42</v>
      </c>
      <c r="H32" s="30" t="s">
        <v>47</v>
      </c>
      <c r="I32" s="45" t="s">
        <v>58</v>
      </c>
      <c r="J32" s="32" t="s">
        <v>51</v>
      </c>
      <c r="K32" s="30" t="s">
        <v>43</v>
      </c>
      <c r="L32" s="30" t="s">
        <v>36</v>
      </c>
      <c r="M32" s="30" t="s">
        <v>36</v>
      </c>
      <c r="N32" s="30" t="s">
        <v>48</v>
      </c>
      <c r="O32" s="45" t="s">
        <v>58</v>
      </c>
      <c r="P32" s="30" t="s">
        <v>36</v>
      </c>
      <c r="Q32" s="30" t="s">
        <v>36</v>
      </c>
      <c r="R32" s="30" t="s">
        <v>36</v>
      </c>
      <c r="S32" s="30" t="s">
        <v>36</v>
      </c>
      <c r="T32" s="32" t="s">
        <v>45</v>
      </c>
      <c r="U32" s="30" t="s">
        <v>39</v>
      </c>
      <c r="V32" s="33" t="s">
        <v>49</v>
      </c>
      <c r="W32" s="30" t="s">
        <v>40</v>
      </c>
      <c r="X32" s="34" t="s">
        <v>41</v>
      </c>
      <c r="Y32" s="44" t="s">
        <v>61</v>
      </c>
      <c r="Z32" s="19">
        <f t="shared" si="0"/>
        <v>46353</v>
      </c>
      <c r="AA32" s="4" t="str">
        <f>LOOKUP(WEEKDAY(Z32),data!$A$3:$A$9,data!$B$3:$B$9)</f>
        <v>ven</v>
      </c>
      <c r="AB32" s="3"/>
      <c r="AC32" s="3"/>
    </row>
    <row r="33" spans="1:29" x14ac:dyDescent="0.25">
      <c r="A33" s="10" t="s">
        <v>8</v>
      </c>
      <c r="B33" s="3"/>
      <c r="C33" s="19">
        <f t="shared" si="2"/>
        <v>46354</v>
      </c>
      <c r="D33" s="4" t="str">
        <f>LOOKUP(WEEKDAY(C33),data!$A$3:$A$9,data!$B$3:$B$9)</f>
        <v>sam</v>
      </c>
      <c r="E33" s="16"/>
      <c r="F33" s="29" t="s">
        <v>36</v>
      </c>
      <c r="G33" s="30" t="s">
        <v>36</v>
      </c>
      <c r="H33" s="30" t="s">
        <v>36</v>
      </c>
      <c r="I33" s="30" t="s">
        <v>42</v>
      </c>
      <c r="J33" s="30" t="s">
        <v>36</v>
      </c>
      <c r="K33" s="30" t="s">
        <v>36</v>
      </c>
      <c r="L33" s="30" t="s">
        <v>43</v>
      </c>
      <c r="M33" s="30" t="s">
        <v>41</v>
      </c>
      <c r="N33" s="30" t="s">
        <v>36</v>
      </c>
      <c r="O33" s="30" t="s">
        <v>36</v>
      </c>
      <c r="P33" s="30" t="s">
        <v>36</v>
      </c>
      <c r="Q33" s="30" t="s">
        <v>47</v>
      </c>
      <c r="R33" s="30" t="s">
        <v>36</v>
      </c>
      <c r="S33" s="30" t="s">
        <v>48</v>
      </c>
      <c r="T33" s="30" t="s">
        <v>36</v>
      </c>
      <c r="U33" s="30" t="s">
        <v>39</v>
      </c>
      <c r="V33" s="30" t="s">
        <v>36</v>
      </c>
      <c r="W33" s="30" t="s">
        <v>40</v>
      </c>
      <c r="X33" s="34" t="s">
        <v>36</v>
      </c>
      <c r="Y33" s="44" t="s">
        <v>36</v>
      </c>
      <c r="Z33" s="19">
        <f t="shared" si="0"/>
        <v>46354</v>
      </c>
      <c r="AA33" s="4" t="str">
        <f>LOOKUP(WEEKDAY(Z33),data!$A$3:$A$9,data!$B$3:$B$9)</f>
        <v>sam</v>
      </c>
      <c r="AB33" s="3"/>
      <c r="AC33" s="3"/>
    </row>
    <row r="34" spans="1:29" x14ac:dyDescent="0.25">
      <c r="A34" s="10" t="s">
        <v>9</v>
      </c>
      <c r="B34" s="3"/>
      <c r="C34" s="19">
        <f t="shared" si="2"/>
        <v>46355</v>
      </c>
      <c r="D34" s="4" t="str">
        <f>LOOKUP(WEEKDAY(C34),data!$A$3:$A$9,data!$B$3:$B$9)</f>
        <v>dim</v>
      </c>
      <c r="E34" s="16"/>
      <c r="F34" s="29" t="s">
        <v>36</v>
      </c>
      <c r="G34" s="30" t="s">
        <v>36</v>
      </c>
      <c r="H34" s="30" t="s">
        <v>36</v>
      </c>
      <c r="I34" s="30" t="s">
        <v>42</v>
      </c>
      <c r="J34" s="30" t="s">
        <v>36</v>
      </c>
      <c r="K34" s="30" t="s">
        <v>36</v>
      </c>
      <c r="L34" s="30" t="s">
        <v>38</v>
      </c>
      <c r="M34" s="30" t="s">
        <v>41</v>
      </c>
      <c r="N34" s="30" t="s">
        <v>36</v>
      </c>
      <c r="O34" s="30" t="s">
        <v>36</v>
      </c>
      <c r="P34" s="30" t="s">
        <v>36</v>
      </c>
      <c r="Q34" s="30" t="s">
        <v>39</v>
      </c>
      <c r="R34" s="30" t="s">
        <v>40</v>
      </c>
      <c r="S34" s="30" t="s">
        <v>37</v>
      </c>
      <c r="T34" s="30" t="s">
        <v>36</v>
      </c>
      <c r="U34" s="30" t="s">
        <v>36</v>
      </c>
      <c r="V34" s="30" t="s">
        <v>36</v>
      </c>
      <c r="W34" s="30" t="s">
        <v>36</v>
      </c>
      <c r="X34" s="34" t="s">
        <v>36</v>
      </c>
      <c r="Y34" s="28" t="s">
        <v>36</v>
      </c>
      <c r="Z34" s="19">
        <f t="shared" si="0"/>
        <v>46355</v>
      </c>
      <c r="AA34" s="4" t="str">
        <f>LOOKUP(WEEKDAY(Z34),data!$A$3:$A$9,data!$B$3:$B$9)</f>
        <v>dim</v>
      </c>
      <c r="AB34" s="3"/>
      <c r="AC34" s="3"/>
    </row>
    <row r="35" spans="1:29" x14ac:dyDescent="0.25">
      <c r="A35" s="10" t="s">
        <v>7</v>
      </c>
      <c r="B35" s="3"/>
      <c r="C35" s="19">
        <f t="shared" si="2"/>
        <v>46356</v>
      </c>
      <c r="D35" s="4" t="str">
        <f>LOOKUP(WEEKDAY(C35),data!$A$3:$A$9,data!$B$3:$B$9)</f>
        <v>lun</v>
      </c>
      <c r="E35" s="16"/>
      <c r="F35" s="29" t="s">
        <v>36</v>
      </c>
      <c r="G35" s="30" t="s">
        <v>36</v>
      </c>
      <c r="H35" s="30" t="s">
        <v>43</v>
      </c>
      <c r="I35" s="30" t="s">
        <v>36</v>
      </c>
      <c r="J35" s="32" t="s">
        <v>51</v>
      </c>
      <c r="K35" s="30" t="s">
        <v>47</v>
      </c>
      <c r="L35" s="30" t="s">
        <v>36</v>
      </c>
      <c r="M35" s="30" t="s">
        <v>36</v>
      </c>
      <c r="N35" s="38" t="s">
        <v>45</v>
      </c>
      <c r="O35" s="30" t="s">
        <v>36</v>
      </c>
      <c r="P35" s="30" t="s">
        <v>48</v>
      </c>
      <c r="Q35" s="30" t="s">
        <v>39</v>
      </c>
      <c r="R35" s="30" t="s">
        <v>40</v>
      </c>
      <c r="S35" s="31" t="s">
        <v>44</v>
      </c>
      <c r="T35" s="30" t="s">
        <v>36</v>
      </c>
      <c r="U35" s="30" t="s">
        <v>36</v>
      </c>
      <c r="V35" s="33" t="s">
        <v>49</v>
      </c>
      <c r="W35" s="30" t="s">
        <v>36</v>
      </c>
      <c r="X35" s="34" t="s">
        <v>42</v>
      </c>
      <c r="Y35" s="28" t="s">
        <v>41</v>
      </c>
      <c r="Z35" s="19">
        <f t="shared" si="0"/>
        <v>46356</v>
      </c>
      <c r="AA35" s="4" t="str">
        <f>LOOKUP(WEEKDAY(Z35),data!$A$3:$A$9,data!$B$3:$B$9)</f>
        <v>lun</v>
      </c>
      <c r="AB35" s="3"/>
      <c r="AC35" s="3"/>
    </row>
    <row r="36" spans="1:29" ht="2.25" customHeight="1" x14ac:dyDescent="0.25">
      <c r="A36" s="11"/>
      <c r="B36" s="3"/>
      <c r="C36" s="8"/>
      <c r="D36" s="4"/>
      <c r="E36" s="1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  <c r="Q36" s="17"/>
      <c r="R36" s="17"/>
      <c r="S36" s="17"/>
      <c r="T36" s="17"/>
      <c r="U36" s="17"/>
      <c r="V36" s="17"/>
      <c r="W36" s="17"/>
      <c r="X36" s="17"/>
      <c r="Y36" s="17"/>
      <c r="Z36" s="8"/>
      <c r="AA36" s="4"/>
      <c r="AB36" s="3"/>
      <c r="AC36" s="3"/>
    </row>
  </sheetData>
  <mergeCells count="2">
    <mergeCell ref="F2:X2"/>
    <mergeCell ref="F1:G1"/>
  </mergeCells>
  <phoneticPr fontId="6" type="noConversion"/>
  <conditionalFormatting sqref="E6:Y36">
    <cfRule type="expression" dxfId="4" priority="8">
      <formula>$D6 ="dim"</formula>
    </cfRule>
  </conditionalFormatting>
  <conditionalFormatting sqref="C6:D36 Z6:AA36">
    <cfRule type="expression" dxfId="3" priority="6" stopIfTrue="1">
      <formula>$A6 = "su"</formula>
    </cfRule>
    <cfRule type="expression" dxfId="2" priority="7">
      <formula>$A6 = "sa"</formula>
    </cfRule>
  </conditionalFormatting>
  <conditionalFormatting sqref="C6:D35 Z6:AA35">
    <cfRule type="expression" dxfId="1" priority="3">
      <formula>$A6 = "f"</formula>
    </cfRule>
  </conditionalFormatting>
  <pageMargins left="0.7" right="0.7" top="0.75" bottom="0.75" header="0.3" footer="0.3"/>
  <pageSetup paperSize="9" orientation="portrait" horizontalDpi="4294967293" verticalDpi="4294967293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F999D19-78BE-4F76-A2F3-9B36CA7A8F2A}">
            <xm:f>F$4 = data!$B$2</xm:f>
            <x14:dxf>
              <border>
                <left style="thin">
                  <color rgb="FFFF0000"/>
                </left>
                <right style="thin">
                  <color rgb="FFFF0000"/>
                </right>
                <vertical/>
                <horizontal/>
              </border>
            </x14:dxf>
          </x14:cfRule>
          <xm:sqref>F6:X35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A42F-9344-4922-857C-1068ADA78580}">
  <dimension ref="A1:B9"/>
  <sheetViews>
    <sheetView workbookViewId="0">
      <selection activeCell="B1" sqref="B1"/>
    </sheetView>
  </sheetViews>
  <sheetFormatPr defaultRowHeight="15" x14ac:dyDescent="0.25"/>
  <cols>
    <col min="1" max="1" width="8.42578125" bestFit="1" customWidth="1"/>
    <col min="2" max="2" width="10.140625" bestFit="1" customWidth="1"/>
  </cols>
  <sheetData>
    <row r="1" spans="1:2" x14ac:dyDescent="0.25">
      <c r="A1" s="6" t="s">
        <v>10</v>
      </c>
      <c r="B1" s="12" t="s">
        <v>12</v>
      </c>
    </row>
    <row r="2" spans="1:2" x14ac:dyDescent="0.25">
      <c r="A2" s="6" t="s">
        <v>11</v>
      </c>
      <c r="B2" s="6" t="s">
        <v>13</v>
      </c>
    </row>
    <row r="3" spans="1:2" x14ac:dyDescent="0.25">
      <c r="A3">
        <v>1</v>
      </c>
      <c r="B3" t="s">
        <v>5</v>
      </c>
    </row>
    <row r="4" spans="1:2" x14ac:dyDescent="0.25">
      <c r="A4">
        <v>2</v>
      </c>
      <c r="B4" t="s">
        <v>6</v>
      </c>
    </row>
    <row r="5" spans="1:2" x14ac:dyDescent="0.25">
      <c r="A5">
        <v>3</v>
      </c>
      <c r="B5" t="s">
        <v>0</v>
      </c>
    </row>
    <row r="6" spans="1:2" x14ac:dyDescent="0.25">
      <c r="A6">
        <v>4</v>
      </c>
      <c r="B6" t="s">
        <v>1</v>
      </c>
    </row>
    <row r="7" spans="1:2" x14ac:dyDescent="0.25">
      <c r="A7">
        <v>5</v>
      </c>
      <c r="B7" t="s">
        <v>2</v>
      </c>
    </row>
    <row r="8" spans="1:2" x14ac:dyDescent="0.25">
      <c r="A8">
        <v>6</v>
      </c>
      <c r="B8" t="s">
        <v>3</v>
      </c>
    </row>
    <row r="9" spans="1:2" x14ac:dyDescent="0.25">
      <c r="A9">
        <v>7</v>
      </c>
      <c r="B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der service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Adnan Ceman</cp:lastModifiedBy>
  <dcterms:created xsi:type="dcterms:W3CDTF">2019-10-10T09:29:04Z</dcterms:created>
  <dcterms:modified xsi:type="dcterms:W3CDTF">2026-10-13T12:54:30Z</dcterms:modified>
</cp:coreProperties>
</file>